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ta\OneDrive\Documents\QQQT\xls\"/>
    </mc:Choice>
  </mc:AlternateContent>
  <xr:revisionPtr revIDLastSave="0" documentId="13_ncr:1_{0BBD323D-482C-4EB7-A85F-87E45BA97A56}" xr6:coauthVersionLast="47" xr6:coauthVersionMax="47" xr10:uidLastSave="{00000000-0000-0000-0000-000000000000}"/>
  <bookViews>
    <workbookView xWindow="855" yWindow="15" windowWidth="14490" windowHeight="1306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AC182" i="1" l="1"/>
  <c r="AD177" i="1"/>
  <c r="H683" i="1"/>
  <c r="G685" i="1"/>
  <c r="AM28" i="1"/>
  <c r="AL28" i="1"/>
  <c r="Q28" i="1"/>
  <c r="P28" i="1"/>
  <c r="AO27" i="1"/>
  <c r="S27" i="1"/>
  <c r="AE170" i="1"/>
  <c r="I669" i="1"/>
  <c r="AG161" i="1"/>
  <c r="AC161" i="1"/>
  <c r="AD161" i="1" s="1"/>
  <c r="AE161" i="1" s="1"/>
  <c r="AF161" i="1" s="1"/>
  <c r="K653" i="1"/>
  <c r="G653" i="1"/>
  <c r="H653" i="1" s="1"/>
  <c r="I653" i="1" s="1"/>
  <c r="J653" i="1" s="1"/>
  <c r="G669" i="1"/>
  <c r="AC170" i="1"/>
  <c r="G652" i="1"/>
  <c r="H652" i="1" s="1"/>
  <c r="I652" i="1" s="1"/>
  <c r="AC160" i="1"/>
  <c r="AC159" i="1"/>
  <c r="AD159" i="1" s="1"/>
  <c r="AE159" i="1" s="1"/>
  <c r="G651" i="1"/>
  <c r="H651" i="1" s="1"/>
  <c r="I651" i="1" s="1"/>
  <c r="AC158" i="1"/>
  <c r="AD160" i="1" l="1"/>
  <c r="AE160" i="1" s="1"/>
  <c r="AD158" i="1"/>
  <c r="AE158" i="1" s="1"/>
  <c r="G650" i="1"/>
  <c r="H650" i="1" s="1"/>
  <c r="I650" i="1" s="1"/>
  <c r="AC157" i="1"/>
  <c r="AD157" i="1" s="1"/>
  <c r="AE157" i="1" s="1"/>
  <c r="G649" i="1"/>
  <c r="H649" i="1" s="1"/>
  <c r="I649" i="1" s="1"/>
  <c r="G648" i="1"/>
  <c r="H648" i="1" s="1"/>
  <c r="I648" i="1" s="1"/>
  <c r="G647" i="1"/>
  <c r="H647" i="1" s="1"/>
  <c r="I647" i="1" s="1"/>
  <c r="G646" i="1"/>
  <c r="H646" i="1" s="1"/>
  <c r="I646" i="1" s="1"/>
  <c r="G645" i="1"/>
  <c r="H645" i="1" s="1"/>
  <c r="I645" i="1" s="1"/>
  <c r="AC156" i="1"/>
  <c r="G644" i="1"/>
  <c r="H644" i="1" s="1"/>
  <c r="I644" i="1" s="1"/>
  <c r="G643" i="1"/>
  <c r="AC155" i="1"/>
  <c r="G642" i="1"/>
  <c r="H642" i="1" s="1"/>
  <c r="I642" i="1" s="1"/>
  <c r="G641" i="1"/>
  <c r="H641" i="1" s="1"/>
  <c r="I641" i="1" s="1"/>
  <c r="G640" i="1"/>
  <c r="H640" i="1" s="1"/>
  <c r="I640" i="1" s="1"/>
  <c r="G639" i="1"/>
  <c r="H639" i="1" s="1"/>
  <c r="I639" i="1" s="1"/>
  <c r="G638" i="1"/>
  <c r="H638" i="1" s="1"/>
  <c r="I638" i="1" s="1"/>
  <c r="G637" i="1"/>
  <c r="H637" i="1" s="1"/>
  <c r="I637" i="1" s="1"/>
  <c r="G636" i="1"/>
  <c r="H636" i="1" s="1"/>
  <c r="I636" i="1" s="1"/>
  <c r="H670" i="1" l="1"/>
  <c r="AD171" i="1"/>
  <c r="H643" i="1"/>
  <c r="I643" i="1" s="1"/>
  <c r="G635" i="1"/>
  <c r="H635" i="1" s="1"/>
  <c r="I635" i="1" s="1"/>
  <c r="G634" i="1"/>
  <c r="H634" i="1" s="1"/>
  <c r="I634" i="1" s="1"/>
  <c r="G633" i="1" l="1"/>
  <c r="H633" i="1" s="1"/>
  <c r="I633" i="1" s="1"/>
  <c r="AC154" i="1"/>
  <c r="G632" i="1"/>
  <c r="H632" i="1" s="1"/>
  <c r="I632" i="1" s="1"/>
  <c r="AO26" i="1"/>
  <c r="S26" i="1"/>
  <c r="G631" i="1"/>
  <c r="H631" i="1" s="1"/>
  <c r="I631" i="1" s="1"/>
  <c r="AG153" i="1"/>
  <c r="AC153" i="1"/>
  <c r="G630" i="1"/>
  <c r="H630" i="1" s="1"/>
  <c r="I630" i="1" s="1"/>
  <c r="AC152" i="1"/>
  <c r="AD152" i="1" s="1"/>
  <c r="AE152" i="1" s="1"/>
  <c r="G629" i="1"/>
  <c r="H629" i="1" s="1"/>
  <c r="I629" i="1" s="1"/>
  <c r="G628" i="1"/>
  <c r="H628" i="1" s="1"/>
  <c r="I628" i="1" s="1"/>
  <c r="G627" i="1"/>
  <c r="H627" i="1" s="1"/>
  <c r="I627" i="1" s="1"/>
  <c r="G626" i="1"/>
  <c r="H626" i="1" s="1"/>
  <c r="I626" i="1" s="1"/>
  <c r="AC151" i="1"/>
  <c r="AD151" i="1" s="1"/>
  <c r="AE151" i="1" s="1"/>
  <c r="G625" i="1"/>
  <c r="H625" i="1" s="1"/>
  <c r="I625" i="1" s="1"/>
  <c r="AC150" i="1"/>
  <c r="AD150" i="1" s="1"/>
  <c r="AE150" i="1" s="1"/>
  <c r="G624" i="1"/>
  <c r="H624" i="1" s="1"/>
  <c r="I624" i="1" s="1"/>
  <c r="G623" i="1"/>
  <c r="H623" i="1" s="1"/>
  <c r="I623" i="1" s="1"/>
  <c r="G622" i="1"/>
  <c r="H622" i="1" s="1"/>
  <c r="I622" i="1" s="1"/>
  <c r="G621" i="1"/>
  <c r="H621" i="1" s="1"/>
  <c r="I621" i="1" s="1"/>
  <c r="G620" i="1"/>
  <c r="G619" i="1"/>
  <c r="AD153" i="1" l="1"/>
  <c r="AE153" i="1" s="1"/>
  <c r="AF153" i="1" s="1"/>
  <c r="G618" i="1"/>
  <c r="G617" i="1"/>
  <c r="AC149" i="1"/>
  <c r="AC148" i="1"/>
  <c r="G616" i="1"/>
  <c r="G615" i="1"/>
  <c r="AC147" i="1"/>
  <c r="K613" i="1"/>
  <c r="AC146" i="1"/>
  <c r="G614" i="1"/>
  <c r="AG145" i="1"/>
  <c r="AC145" i="1"/>
  <c r="G613" i="1"/>
  <c r="AC144" i="1"/>
  <c r="G612" i="1"/>
  <c r="AC143" i="1"/>
  <c r="G611" i="1"/>
  <c r="AC142" i="1"/>
  <c r="G610" i="1"/>
  <c r="G609" i="1"/>
  <c r="G608" i="1"/>
  <c r="G607" i="1"/>
  <c r="G606" i="1"/>
  <c r="G605" i="1"/>
  <c r="G604" i="1"/>
  <c r="G603" i="1"/>
  <c r="G602" i="1"/>
  <c r="AC141" i="1"/>
  <c r="G601" i="1"/>
  <c r="G600" i="1"/>
  <c r="G599" i="1"/>
  <c r="AC140" i="1"/>
  <c r="G598" i="1"/>
  <c r="G597" i="1"/>
  <c r="G596" i="1"/>
  <c r="G595" i="1"/>
  <c r="AD154" i="1" l="1"/>
  <c r="AE154" i="1" s="1"/>
  <c r="AD155" i="1" s="1"/>
  <c r="AE155" i="1" s="1"/>
  <c r="AD156" i="1" s="1"/>
  <c r="AE156" i="1" s="1"/>
  <c r="G594" i="1"/>
  <c r="G593" i="1"/>
  <c r="AC139" i="1"/>
  <c r="G592" i="1"/>
  <c r="G591" i="1"/>
  <c r="G590" i="1" l="1"/>
  <c r="G589" i="1"/>
  <c r="AC138" i="1"/>
  <c r="G588" i="1"/>
  <c r="G587" i="1"/>
  <c r="G586" i="1"/>
  <c r="AC137" i="1"/>
  <c r="G585" i="1"/>
  <c r="AC136" i="1"/>
  <c r="G584" i="1"/>
  <c r="G583" i="1"/>
  <c r="G582" i="1"/>
  <c r="K581" i="1"/>
  <c r="G581" i="1"/>
  <c r="G580" i="1"/>
  <c r="G579" i="1"/>
  <c r="G578" i="1"/>
  <c r="G577" i="1"/>
  <c r="G576" i="1"/>
  <c r="G575" i="1"/>
  <c r="G574" i="1"/>
  <c r="AG135" i="1"/>
  <c r="AC135" i="1"/>
  <c r="G573" i="1"/>
  <c r="AC134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AC133" i="1"/>
  <c r="G552" i="1"/>
  <c r="G551" i="1" l="1"/>
  <c r="K550" i="1" l="1"/>
  <c r="G550" i="1"/>
  <c r="G549" i="1" l="1"/>
  <c r="G548" i="1" l="1"/>
  <c r="G547" i="1" l="1"/>
  <c r="G546" i="1" l="1"/>
  <c r="G545" i="1" l="1"/>
  <c r="G544" i="1" l="1"/>
  <c r="G543" i="1" l="1"/>
  <c r="G542" i="1" l="1"/>
  <c r="G541" i="1" l="1"/>
  <c r="G540" i="1" l="1"/>
  <c r="G539" i="1" l="1"/>
  <c r="G538" i="1" l="1"/>
  <c r="G537" i="1" l="1"/>
  <c r="G536" i="1" l="1"/>
  <c r="G535" i="1" l="1"/>
  <c r="AG132" i="1" l="1"/>
  <c r="AC132" i="1"/>
  <c r="G534" i="1" l="1"/>
  <c r="G533" i="1" l="1"/>
  <c r="G532" i="1" l="1"/>
  <c r="G531" i="1" l="1"/>
  <c r="G530" i="1" l="1"/>
  <c r="AC131" i="1" l="1"/>
  <c r="G529" i="1" l="1"/>
  <c r="G528" i="1" l="1"/>
  <c r="G527" i="1" l="1"/>
  <c r="G526" i="1" l="1"/>
  <c r="G525" i="1" l="1"/>
  <c r="AC130" i="1" l="1"/>
  <c r="G524" i="1"/>
  <c r="K523" i="1" l="1"/>
  <c r="G523" i="1"/>
  <c r="G522" i="1" l="1"/>
  <c r="AG129" i="1" l="1"/>
  <c r="AC129" i="1"/>
  <c r="G521" i="1"/>
  <c r="AC128" i="1" l="1"/>
  <c r="G520" i="1"/>
  <c r="AC127" i="1" l="1"/>
  <c r="G519" i="1"/>
  <c r="AC126" i="1" l="1"/>
  <c r="G518" i="1"/>
  <c r="AC125" i="1" l="1"/>
  <c r="G517" i="1"/>
  <c r="AC124" i="1" l="1"/>
  <c r="G516" i="1"/>
  <c r="AC123" i="1" l="1"/>
  <c r="G515" i="1"/>
  <c r="G514" i="1" l="1"/>
  <c r="AC122" i="1"/>
  <c r="AC121" i="1" l="1"/>
  <c r="G513" i="1"/>
  <c r="AC120" i="1" l="1"/>
  <c r="AC119" i="1"/>
  <c r="G512" i="1" l="1"/>
  <c r="G511" i="1" l="1"/>
  <c r="G510" i="1" l="1"/>
  <c r="G509" i="1" l="1"/>
  <c r="G508" i="1" l="1"/>
  <c r="G507" i="1" l="1"/>
  <c r="AC118" i="1" l="1"/>
  <c r="G506" i="1"/>
  <c r="AC117" i="1" l="1"/>
  <c r="G505" i="1"/>
  <c r="AC116" i="1" l="1"/>
  <c r="G504" i="1" l="1"/>
  <c r="G503" i="1" l="1"/>
  <c r="G502" i="1" l="1"/>
  <c r="G501" i="1" l="1"/>
  <c r="G500" i="1" l="1"/>
  <c r="G499" i="1" l="1"/>
  <c r="G498" i="1" l="1"/>
  <c r="G497" i="1" l="1"/>
  <c r="G496" i="1" l="1"/>
  <c r="AC115" i="1" l="1"/>
  <c r="AC114" i="1" l="1"/>
  <c r="G495" i="1"/>
  <c r="G494" i="1" l="1"/>
  <c r="K493" i="1" l="1"/>
  <c r="G493" i="1"/>
  <c r="G492" i="1" l="1"/>
  <c r="AG113" i="1" l="1"/>
  <c r="AC113" i="1"/>
  <c r="G491" i="1"/>
  <c r="AC112" i="1" l="1"/>
  <c r="G490" i="1" l="1"/>
  <c r="AC111" i="1" l="1"/>
  <c r="G489" i="1" l="1"/>
  <c r="AC110" i="1" l="1"/>
  <c r="G488" i="1" l="1"/>
  <c r="AC109" i="1" l="1"/>
  <c r="G487" i="1" l="1"/>
  <c r="G486" i="1" l="1"/>
  <c r="G485" i="1" l="1"/>
  <c r="G484" i="1" l="1"/>
  <c r="G483" i="1" l="1"/>
  <c r="BI8" i="1" l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G436" i="1" l="1"/>
  <c r="G482" i="1" l="1"/>
  <c r="AC108" i="1"/>
  <c r="AC107" i="1" l="1"/>
  <c r="AC106" i="1"/>
  <c r="AC105" i="1"/>
  <c r="AC104" i="1"/>
  <c r="AG103" i="1"/>
  <c r="AC103" i="1"/>
  <c r="AC102" i="1"/>
  <c r="AC101" i="1"/>
  <c r="AG100" i="1"/>
  <c r="AC100" i="1"/>
  <c r="AC99" i="1"/>
  <c r="AC98" i="1"/>
  <c r="AC97" i="1"/>
  <c r="AC96" i="1"/>
  <c r="AC95" i="1"/>
  <c r="AC94" i="1"/>
  <c r="AC93" i="1"/>
  <c r="AC92" i="1"/>
  <c r="AC91" i="1"/>
  <c r="AG90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G78" i="1"/>
  <c r="AC78" i="1"/>
  <c r="AC77" i="1"/>
  <c r="AC76" i="1"/>
  <c r="AC75" i="1"/>
  <c r="AC74" i="1"/>
  <c r="AG73" i="1"/>
  <c r="K296" i="1"/>
  <c r="AG70" i="1"/>
  <c r="AC73" i="1"/>
  <c r="AC72" i="1"/>
  <c r="AC71" i="1"/>
  <c r="AC70" i="1"/>
  <c r="AC69" i="1"/>
  <c r="AC68" i="1"/>
  <c r="AC67" i="1"/>
  <c r="AC66" i="1"/>
  <c r="AC65" i="1"/>
  <c r="AC64" i="1"/>
  <c r="AG63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G50" i="1"/>
  <c r="AC50" i="1"/>
  <c r="AC49" i="1"/>
  <c r="AC48" i="1"/>
  <c r="AC47" i="1"/>
  <c r="AC46" i="1"/>
  <c r="AC45" i="1"/>
  <c r="AC44" i="1"/>
  <c r="AC43" i="1"/>
  <c r="AC42" i="1"/>
  <c r="AG41" i="1"/>
  <c r="AC41" i="1"/>
  <c r="AC40" i="1"/>
  <c r="AC39" i="1"/>
  <c r="AC38" i="1"/>
  <c r="AG32" i="1"/>
  <c r="AG37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G22" i="1"/>
  <c r="AC22" i="1"/>
  <c r="AC21" i="1"/>
  <c r="AC20" i="1"/>
  <c r="AC19" i="1"/>
  <c r="AC18" i="1"/>
  <c r="AC17" i="1"/>
  <c r="AC16" i="1"/>
  <c r="AC15" i="1"/>
  <c r="AG14" i="1"/>
  <c r="AC14" i="1"/>
  <c r="AC13" i="1"/>
  <c r="AC12" i="1"/>
  <c r="AC11" i="1"/>
  <c r="AC10" i="1"/>
  <c r="AC9" i="1"/>
  <c r="AO8" i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C8" i="1"/>
  <c r="AD8" i="1" s="1"/>
  <c r="AE8" i="1" s="1"/>
  <c r="AD9" i="1" l="1"/>
  <c r="AE9" i="1" s="1"/>
  <c r="AD10" i="1" s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33" i="1"/>
  <c r="G332" i="1"/>
  <c r="G331" i="1"/>
  <c r="G330" i="1"/>
  <c r="G329" i="1"/>
  <c r="G328" i="1"/>
  <c r="G327" i="1"/>
  <c r="G326" i="1"/>
  <c r="G325" i="1"/>
  <c r="G324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AE10" i="1" l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K464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K435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K406" i="1"/>
  <c r="G407" i="1"/>
  <c r="G377" i="1"/>
  <c r="G376" i="1"/>
  <c r="G375" i="1"/>
  <c r="G374" i="1"/>
  <c r="G373" i="1"/>
  <c r="K369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K333" i="1"/>
  <c r="K261" i="1"/>
  <c r="K81" i="1"/>
  <c r="K223" i="1"/>
  <c r="K189" i="1"/>
  <c r="AD11" i="1" l="1"/>
  <c r="AE11" i="1" s="1"/>
  <c r="S8" i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K156" i="1"/>
  <c r="AD12" i="1" l="1"/>
  <c r="AE12" i="1" s="1"/>
  <c r="AD13" i="1" s="1"/>
  <c r="AE13" i="1" s="1"/>
  <c r="AD14" i="1" s="1"/>
  <c r="AE14" i="1" s="1"/>
  <c r="K44" i="1"/>
  <c r="K118" i="1"/>
  <c r="AF14" i="1" l="1"/>
  <c r="AD15" i="1"/>
  <c r="AE15" i="1" s="1"/>
  <c r="AD16" i="1" s="1"/>
  <c r="AE16" i="1" s="1"/>
  <c r="AD17" i="1" s="1"/>
  <c r="AE17" i="1" s="1"/>
  <c r="AD18" i="1" s="1"/>
  <c r="AE18" i="1" s="1"/>
  <c r="AD19" i="1" s="1"/>
  <c r="AE19" i="1" s="1"/>
  <c r="AD20" i="1" s="1"/>
  <c r="AE20" i="1" s="1"/>
  <c r="G45" i="1"/>
  <c r="G46" i="1"/>
  <c r="G47" i="1"/>
  <c r="G48" i="1"/>
  <c r="G49" i="1"/>
  <c r="G50" i="1"/>
  <c r="G51" i="1"/>
  <c r="G52" i="1"/>
  <c r="G53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119" i="1"/>
  <c r="G120" i="1"/>
  <c r="G121" i="1"/>
  <c r="G122" i="1"/>
  <c r="G123" i="1"/>
  <c r="G124" i="1"/>
  <c r="G125" i="1"/>
  <c r="G126" i="1"/>
  <c r="G127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AD21" i="1" l="1"/>
  <c r="AE21" i="1" s="1"/>
  <c r="G355" i="1"/>
  <c r="AD22" i="1" l="1"/>
  <c r="AE22" i="1" s="1"/>
  <c r="G354" i="1"/>
  <c r="AF22" i="1" l="1"/>
  <c r="AD23" i="1"/>
  <c r="AE23" i="1" s="1"/>
  <c r="AD24" i="1" s="1"/>
  <c r="AE24" i="1" s="1"/>
  <c r="AD25" i="1" s="1"/>
  <c r="AE25" i="1" s="1"/>
  <c r="AD26" i="1" s="1"/>
  <c r="AE26" i="1" s="1"/>
  <c r="AD27" i="1" s="1"/>
  <c r="AE27" i="1" s="1"/>
  <c r="AD28" i="1" s="1"/>
  <c r="AE28" i="1" s="1"/>
  <c r="AD29" i="1" s="1"/>
  <c r="AE29" i="1" s="1"/>
  <c r="AD30" i="1" s="1"/>
  <c r="AE30" i="1" s="1"/>
  <c r="AD31" i="1" s="1"/>
  <c r="AE31" i="1" s="1"/>
  <c r="AD32" i="1" s="1"/>
  <c r="AE32" i="1" s="1"/>
  <c r="G353" i="1"/>
  <c r="AF32" i="1" l="1"/>
  <c r="AD33" i="1"/>
  <c r="AE33" i="1" s="1"/>
  <c r="AD34" i="1" s="1"/>
  <c r="AE34" i="1" s="1"/>
  <c r="G352" i="1"/>
  <c r="AD35" i="1" l="1"/>
  <c r="AE35" i="1" s="1"/>
  <c r="AD36" i="1" s="1"/>
  <c r="AE36" i="1" s="1"/>
  <c r="AD37" i="1" s="1"/>
  <c r="AE37" i="1" s="1"/>
  <c r="G351" i="1"/>
  <c r="AF37" i="1" l="1"/>
  <c r="AD38" i="1"/>
  <c r="AE38" i="1" s="1"/>
  <c r="AD39" i="1" s="1"/>
  <c r="AE39" i="1" s="1"/>
  <c r="AD40" i="1" s="1"/>
  <c r="AE40" i="1" s="1"/>
  <c r="AD41" i="1" s="1"/>
  <c r="AE41" i="1" s="1"/>
  <c r="G350" i="1"/>
  <c r="G349" i="1"/>
  <c r="G348" i="1"/>
  <c r="AF41" i="1" l="1"/>
  <c r="AD42" i="1"/>
  <c r="AE42" i="1" s="1"/>
  <c r="G347" i="1"/>
  <c r="G346" i="1"/>
  <c r="G345" i="1"/>
  <c r="G344" i="1"/>
  <c r="G343" i="1"/>
  <c r="G342" i="1"/>
  <c r="G341" i="1"/>
  <c r="G340" i="1"/>
  <c r="G339" i="1"/>
  <c r="AD43" i="1" l="1"/>
  <c r="AE43" i="1" s="1"/>
  <c r="G338" i="1"/>
  <c r="AD44" i="1" l="1"/>
  <c r="AE44" i="1" s="1"/>
  <c r="AD45" i="1" s="1"/>
  <c r="AE45" i="1" s="1"/>
  <c r="AD46" i="1" s="1"/>
  <c r="AE46" i="1" s="1"/>
  <c r="G337" i="1"/>
  <c r="AD47" i="1" l="1"/>
  <c r="AE47" i="1" s="1"/>
  <c r="AD48" i="1" s="1"/>
  <c r="AE48" i="1" s="1"/>
  <c r="AD49" i="1" s="1"/>
  <c r="AE49" i="1" s="1"/>
  <c r="AD50" i="1" s="1"/>
  <c r="AE50" i="1" s="1"/>
  <c r="G336" i="1"/>
  <c r="AF50" i="1" l="1"/>
  <c r="AD51" i="1"/>
  <c r="AE51" i="1" s="1"/>
  <c r="AD52" i="1" s="1"/>
  <c r="AE52" i="1" s="1"/>
  <c r="G335" i="1"/>
  <c r="AD53" i="1" l="1"/>
  <c r="AE53" i="1" s="1"/>
  <c r="G334" i="1"/>
  <c r="AD54" i="1" l="1"/>
  <c r="AE54" i="1" s="1"/>
  <c r="G323" i="1"/>
  <c r="AD55" i="1" l="1"/>
  <c r="AE55" i="1" s="1"/>
  <c r="G322" i="1"/>
  <c r="AD56" i="1" l="1"/>
  <c r="AE56" i="1" s="1"/>
  <c r="AD57" i="1" s="1"/>
  <c r="AE57" i="1" s="1"/>
  <c r="AD58" i="1" s="1"/>
  <c r="AE58" i="1" s="1"/>
  <c r="AD59" i="1" s="1"/>
  <c r="AE59" i="1" s="1"/>
  <c r="AD60" i="1" s="1"/>
  <c r="AE60" i="1" s="1"/>
  <c r="AD61" i="1" s="1"/>
  <c r="AE61" i="1" s="1"/>
  <c r="AD62" i="1" s="1"/>
  <c r="AE62" i="1" s="1"/>
  <c r="AD63" i="1" s="1"/>
  <c r="AE63" i="1" s="1"/>
  <c r="G321" i="1"/>
  <c r="G320" i="1"/>
  <c r="AF63" i="1" l="1"/>
  <c r="AD64" i="1"/>
  <c r="AE64" i="1" s="1"/>
  <c r="AD65" i="1" s="1"/>
  <c r="AE65" i="1" s="1"/>
  <c r="AD66" i="1" s="1"/>
  <c r="AE66" i="1" s="1"/>
  <c r="AD67" i="1" s="1"/>
  <c r="AE67" i="1" s="1"/>
  <c r="AD68" i="1" s="1"/>
  <c r="AE68" i="1" s="1"/>
  <c r="AD69" i="1" s="1"/>
  <c r="AE69" i="1" s="1"/>
  <c r="AD70" i="1" s="1"/>
  <c r="AE70" i="1" s="1"/>
  <c r="G319" i="1"/>
  <c r="AF70" i="1" l="1"/>
  <c r="AD71" i="1"/>
  <c r="AE71" i="1" s="1"/>
  <c r="AD72" i="1" s="1"/>
  <c r="AE72" i="1" s="1"/>
  <c r="AD73" i="1" s="1"/>
  <c r="AE73" i="1" s="1"/>
  <c r="G318" i="1"/>
  <c r="AF73" i="1" l="1"/>
  <c r="AD74" i="1"/>
  <c r="AE74" i="1" s="1"/>
  <c r="G317" i="1"/>
  <c r="G316" i="1"/>
  <c r="AD75" i="1" l="1"/>
  <c r="AE75" i="1" s="1"/>
  <c r="G315" i="1"/>
  <c r="AD76" i="1" l="1"/>
  <c r="AE76" i="1" s="1"/>
  <c r="AD77" i="1" s="1"/>
  <c r="AE77" i="1" s="1"/>
  <c r="AD78" i="1" s="1"/>
  <c r="AE78" i="1" s="1"/>
  <c r="G314" i="1"/>
  <c r="AD79" i="1" l="1"/>
  <c r="AE79" i="1" s="1"/>
  <c r="AF78" i="1"/>
  <c r="G313" i="1"/>
  <c r="AD80" i="1" l="1"/>
  <c r="AE80" i="1" s="1"/>
  <c r="G312" i="1"/>
  <c r="AD81" i="1" l="1"/>
  <c r="AE81" i="1" s="1"/>
  <c r="AD82" i="1" s="1"/>
  <c r="AE82" i="1" s="1"/>
  <c r="AD83" i="1" s="1"/>
  <c r="AE83" i="1" s="1"/>
  <c r="AD84" i="1" s="1"/>
  <c r="AE84" i="1" s="1"/>
  <c r="AD85" i="1" s="1"/>
  <c r="AE85" i="1" s="1"/>
  <c r="AD86" i="1" s="1"/>
  <c r="AE86" i="1" s="1"/>
  <c r="AD87" i="1" s="1"/>
  <c r="AE87" i="1" s="1"/>
  <c r="AD88" i="1" s="1"/>
  <c r="AE88" i="1" s="1"/>
  <c r="AD89" i="1" s="1"/>
  <c r="AE89" i="1" s="1"/>
  <c r="AD90" i="1" s="1"/>
  <c r="AE90" i="1" s="1"/>
  <c r="G311" i="1"/>
  <c r="AF90" i="1" l="1"/>
  <c r="AD91" i="1"/>
  <c r="AE91" i="1" s="1"/>
  <c r="AD92" i="1" s="1"/>
  <c r="AE92" i="1" s="1"/>
  <c r="AD93" i="1" s="1"/>
  <c r="AE93" i="1" s="1"/>
  <c r="AD94" i="1" s="1"/>
  <c r="AE94" i="1" s="1"/>
  <c r="AD95" i="1" s="1"/>
  <c r="AE95" i="1" s="1"/>
  <c r="AD96" i="1" s="1"/>
  <c r="AE96" i="1" s="1"/>
  <c r="G310" i="1"/>
  <c r="G309" i="1"/>
  <c r="AD97" i="1" l="1"/>
  <c r="AE97" i="1" s="1"/>
  <c r="AD98" i="1" s="1"/>
  <c r="AE98" i="1" s="1"/>
  <c r="AD99" i="1" s="1"/>
  <c r="AE99" i="1" s="1"/>
  <c r="AD100" i="1" s="1"/>
  <c r="AE100" i="1" s="1"/>
  <c r="G308" i="1"/>
  <c r="AF100" i="1" l="1"/>
  <c r="AD101" i="1"/>
  <c r="AE101" i="1" s="1"/>
  <c r="G307" i="1"/>
  <c r="AD102" i="1" l="1"/>
  <c r="AE102" i="1" s="1"/>
  <c r="AD103" i="1" s="1"/>
  <c r="AE103" i="1" s="1"/>
  <c r="G306" i="1"/>
  <c r="AF103" i="1" l="1"/>
  <c r="AD104" i="1"/>
  <c r="AE104" i="1" s="1"/>
  <c r="AD105" i="1" s="1"/>
  <c r="AE105" i="1" s="1"/>
  <c r="G305" i="1"/>
  <c r="AD106" i="1" l="1"/>
  <c r="AE106" i="1" s="1"/>
  <c r="AD107" i="1" s="1"/>
  <c r="AE107" i="1" s="1"/>
  <c r="AD108" i="1" s="1"/>
  <c r="AE108" i="1" s="1"/>
  <c r="AD109" i="1" s="1"/>
  <c r="AE109" i="1" s="1"/>
  <c r="AD110" i="1" s="1"/>
  <c r="AE110" i="1" s="1"/>
  <c r="AD111" i="1" s="1"/>
  <c r="AE111" i="1" s="1"/>
  <c r="AD112" i="1" s="1"/>
  <c r="AE112" i="1" s="1"/>
  <c r="AD113" i="1" s="1"/>
  <c r="AE113" i="1" s="1"/>
  <c r="G304" i="1"/>
  <c r="AF113" i="1" l="1"/>
  <c r="AD114" i="1"/>
  <c r="AE114" i="1" s="1"/>
  <c r="AD115" i="1" s="1"/>
  <c r="AE115" i="1" s="1"/>
  <c r="AD116" i="1" s="1"/>
  <c r="AE116" i="1" s="1"/>
  <c r="AD117" i="1" s="1"/>
  <c r="AE117" i="1" s="1"/>
  <c r="AD118" i="1" s="1"/>
  <c r="AE118" i="1" s="1"/>
  <c r="AD119" i="1" s="1"/>
  <c r="AE119" i="1" s="1"/>
  <c r="AD120" i="1" s="1"/>
  <c r="AE120" i="1" s="1"/>
  <c r="AD121" i="1" s="1"/>
  <c r="AE121" i="1" s="1"/>
  <c r="AD122" i="1" s="1"/>
  <c r="AE122" i="1" s="1"/>
  <c r="AD123" i="1" s="1"/>
  <c r="AE123" i="1" s="1"/>
  <c r="AD124" i="1" s="1"/>
  <c r="AE124" i="1" s="1"/>
  <c r="AD125" i="1" s="1"/>
  <c r="AE125" i="1" s="1"/>
  <c r="AD126" i="1" s="1"/>
  <c r="AE126" i="1" s="1"/>
  <c r="AD127" i="1" s="1"/>
  <c r="AE127" i="1" s="1"/>
  <c r="AD128" i="1" s="1"/>
  <c r="AE128" i="1" s="1"/>
  <c r="AD129" i="1" s="1"/>
  <c r="AE129" i="1" s="1"/>
  <c r="G303" i="1"/>
  <c r="AF129" i="1" l="1"/>
  <c r="AD130" i="1"/>
  <c r="AE130" i="1" s="1"/>
  <c r="AD131" i="1" s="1"/>
  <c r="AE131" i="1" s="1"/>
  <c r="AD132" i="1" s="1"/>
  <c r="AE132" i="1" s="1"/>
  <c r="G302" i="1"/>
  <c r="AF132" i="1" l="1"/>
  <c r="AD133" i="1"/>
  <c r="AE133" i="1" s="1"/>
  <c r="AD134" i="1" s="1"/>
  <c r="AE134" i="1" s="1"/>
  <c r="AD135" i="1" s="1"/>
  <c r="AE135" i="1" s="1"/>
  <c r="G301" i="1"/>
  <c r="G300" i="1"/>
  <c r="AF135" i="1" l="1"/>
  <c r="AD136" i="1"/>
  <c r="AE136" i="1" s="1"/>
  <c r="AD137" i="1" s="1"/>
  <c r="AE137" i="1" s="1"/>
  <c r="AD138" i="1" s="1"/>
  <c r="AE138" i="1" s="1"/>
  <c r="AD139" i="1" s="1"/>
  <c r="AE139" i="1" s="1"/>
  <c r="AD140" i="1" s="1"/>
  <c r="AE140" i="1" s="1"/>
  <c r="AD141" i="1" s="1"/>
  <c r="AE141" i="1" s="1"/>
  <c r="AD142" i="1" s="1"/>
  <c r="AE142" i="1" s="1"/>
  <c r="AD143" i="1" s="1"/>
  <c r="AE143" i="1" s="1"/>
  <c r="AD144" i="1" s="1"/>
  <c r="AE144" i="1" s="1"/>
  <c r="AD145" i="1" s="1"/>
  <c r="AE145" i="1" s="1"/>
  <c r="G299" i="1"/>
  <c r="AF145" i="1" l="1"/>
  <c r="AD146" i="1"/>
  <c r="AE146" i="1" s="1"/>
  <c r="AD147" i="1" s="1"/>
  <c r="AE147" i="1" s="1"/>
  <c r="AD148" i="1" s="1"/>
  <c r="AE148" i="1" s="1"/>
  <c r="AD149" i="1" s="1"/>
  <c r="AE149" i="1" s="1"/>
  <c r="G298" i="1"/>
  <c r="G297" i="1" l="1"/>
  <c r="G296" i="1" l="1"/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8" i="1" s="1"/>
  <c r="I8" i="1" l="1"/>
  <c r="H9" i="1" l="1"/>
  <c r="I9" i="1" s="1"/>
  <c r="H10" i="1" l="1"/>
  <c r="I10" i="1" s="1"/>
  <c r="H11" i="1" s="1"/>
  <c r="I11" i="1" s="1"/>
  <c r="H12" i="1" l="1"/>
  <c r="I12" i="1" s="1"/>
  <c r="H13" i="1" l="1"/>
  <c r="I13" i="1" s="1"/>
  <c r="H14" i="1" s="1"/>
  <c r="I14" i="1" s="1"/>
  <c r="H15" i="1" l="1"/>
  <c r="I15" i="1" s="1"/>
  <c r="H16" i="1" l="1"/>
  <c r="I16" i="1" s="1"/>
  <c r="H17" i="1" l="1"/>
  <c r="I17" i="1" s="1"/>
  <c r="H18" i="1" l="1"/>
  <c r="I18" i="1" s="1"/>
  <c r="H19" i="1" l="1"/>
  <c r="I19" i="1" s="1"/>
  <c r="H20" i="1" l="1"/>
  <c r="I20" i="1" s="1"/>
  <c r="H21" i="1" l="1"/>
  <c r="I21" i="1" s="1"/>
  <c r="H22" i="1" l="1"/>
  <c r="I22" i="1" s="1"/>
  <c r="H23" i="1" l="1"/>
  <c r="I23" i="1" s="1"/>
  <c r="H24" i="1" l="1"/>
  <c r="I24" i="1" s="1"/>
  <c r="H25" i="1" l="1"/>
  <c r="I25" i="1" s="1"/>
  <c r="H26" i="1" l="1"/>
  <c r="I26" i="1" s="1"/>
  <c r="H27" i="1" l="1"/>
  <c r="I27" i="1" s="1"/>
  <c r="H28" i="1" l="1"/>
  <c r="I28" i="1" s="1"/>
  <c r="H29" i="1" l="1"/>
  <c r="I29" i="1" s="1"/>
  <c r="H30" i="1" l="1"/>
  <c r="I30" i="1" s="1"/>
  <c r="H31" i="1" l="1"/>
  <c r="I31" i="1" s="1"/>
  <c r="H32" i="1" l="1"/>
  <c r="I32" i="1" s="1"/>
  <c r="H33" i="1" l="1"/>
  <c r="I33" i="1" s="1"/>
  <c r="H34" i="1" l="1"/>
  <c r="I34" i="1" s="1"/>
  <c r="H35" i="1" l="1"/>
  <c r="I35" i="1" s="1"/>
  <c r="H36" i="1" l="1"/>
  <c r="I36" i="1" s="1"/>
  <c r="H37" i="1" l="1"/>
  <c r="I37" i="1" s="1"/>
  <c r="H38" i="1" l="1"/>
  <c r="I38" i="1" s="1"/>
  <c r="H39" i="1" l="1"/>
  <c r="I39" i="1" s="1"/>
  <c r="H40" i="1" l="1"/>
  <c r="I40" i="1" s="1"/>
  <c r="H41" i="1" l="1"/>
  <c r="I41" i="1" s="1"/>
  <c r="H42" i="1" l="1"/>
  <c r="I42" i="1" s="1"/>
  <c r="H43" i="1" l="1"/>
  <c r="I43" i="1" s="1"/>
  <c r="H44" i="1" l="1"/>
  <c r="I44" i="1" s="1"/>
  <c r="J44" i="1" l="1"/>
  <c r="H45" i="1"/>
  <c r="I45" i="1" s="1"/>
  <c r="H46" i="1" l="1"/>
  <c r="I46" i="1" s="1"/>
  <c r="H47" i="1" s="1"/>
  <c r="I47" i="1" s="1"/>
  <c r="H48" i="1" s="1"/>
  <c r="I48" i="1" s="1"/>
  <c r="H49" i="1" s="1"/>
  <c r="I49" i="1" s="1"/>
  <c r="H50" i="1" s="1"/>
  <c r="I50" i="1" s="1"/>
  <c r="H51" i="1" s="1"/>
  <c r="I51" i="1" s="1"/>
  <c r="H52" i="1" s="1"/>
  <c r="I52" i="1" s="1"/>
  <c r="H53" i="1" s="1"/>
  <c r="I53" i="1" s="1"/>
  <c r="H54" i="1" s="1"/>
  <c r="I54" i="1" s="1"/>
  <c r="H55" i="1" s="1"/>
  <c r="I55" i="1" s="1"/>
  <c r="H56" i="1" l="1"/>
  <c r="I56" i="1" s="1"/>
  <c r="H57" i="1" s="1"/>
  <c r="I57" i="1" s="1"/>
  <c r="H58" i="1" l="1"/>
  <c r="I58" i="1" s="1"/>
  <c r="H59" i="1" s="1"/>
  <c r="I59" i="1" s="1"/>
  <c r="H60" i="1" s="1"/>
  <c r="I60" i="1" s="1"/>
  <c r="H61" i="1" s="1"/>
  <c r="I61" i="1" s="1"/>
  <c r="H62" i="1" s="1"/>
  <c r="I62" i="1" s="1"/>
  <c r="H63" i="1" s="1"/>
  <c r="I63" i="1" s="1"/>
  <c r="H64" i="1" s="1"/>
  <c r="I64" i="1" s="1"/>
  <c r="H65" i="1" s="1"/>
  <c r="I65" i="1" s="1"/>
  <c r="H66" i="1" s="1"/>
  <c r="I66" i="1" s="1"/>
  <c r="H67" i="1" s="1"/>
  <c r="I67" i="1" s="1"/>
  <c r="H68" i="1" s="1"/>
  <c r="I68" i="1" s="1"/>
  <c r="H69" i="1" s="1"/>
  <c r="I69" i="1" s="1"/>
  <c r="H70" i="1" s="1"/>
  <c r="I70" i="1" s="1"/>
  <c r="H71" i="1" l="1"/>
  <c r="I71" i="1" s="1"/>
  <c r="H72" i="1" s="1"/>
  <c r="I72" i="1" s="1"/>
  <c r="H73" i="1" s="1"/>
  <c r="I73" i="1" s="1"/>
  <c r="H74" i="1" s="1"/>
  <c r="I74" i="1" s="1"/>
  <c r="H75" i="1" l="1"/>
  <c r="I75" i="1" s="1"/>
  <c r="H76" i="1" s="1"/>
  <c r="I76" i="1" s="1"/>
  <c r="H77" i="1" s="1"/>
  <c r="I77" i="1" s="1"/>
  <c r="H78" i="1" s="1"/>
  <c r="I78" i="1" s="1"/>
  <c r="H79" i="1" s="1"/>
  <c r="I79" i="1" s="1"/>
  <c r="H80" i="1" s="1"/>
  <c r="I80" i="1" s="1"/>
  <c r="H81" i="1" s="1"/>
  <c r="I81" i="1" s="1"/>
  <c r="H82" i="1" l="1"/>
  <c r="I82" i="1" s="1"/>
  <c r="H83" i="1" s="1"/>
  <c r="I83" i="1" s="1"/>
  <c r="H84" i="1" s="1"/>
  <c r="I84" i="1" s="1"/>
  <c r="H85" i="1" s="1"/>
  <c r="I85" i="1" s="1"/>
  <c r="H86" i="1" s="1"/>
  <c r="I86" i="1" s="1"/>
  <c r="H87" i="1" s="1"/>
  <c r="I87" i="1" s="1"/>
  <c r="H88" i="1" s="1"/>
  <c r="I88" i="1" s="1"/>
  <c r="H89" i="1" s="1"/>
  <c r="I89" i="1" s="1"/>
  <c r="H90" i="1" s="1"/>
  <c r="I90" i="1" s="1"/>
  <c r="J81" i="1"/>
  <c r="H91" i="1" l="1"/>
  <c r="I91" i="1" s="1"/>
  <c r="H92" i="1" s="1"/>
  <c r="I92" i="1" s="1"/>
  <c r="H93" i="1" s="1"/>
  <c r="I93" i="1" s="1"/>
  <c r="H94" i="1" s="1"/>
  <c r="I94" i="1" s="1"/>
  <c r="H95" i="1" s="1"/>
  <c r="I95" i="1" s="1"/>
  <c r="H96" i="1" s="1"/>
  <c r="I96" i="1" s="1"/>
  <c r="H97" i="1" l="1"/>
  <c r="I97" i="1" s="1"/>
  <c r="H98" i="1" s="1"/>
  <c r="I98" i="1" s="1"/>
  <c r="H99" i="1" s="1"/>
  <c r="I99" i="1" s="1"/>
  <c r="H100" i="1" s="1"/>
  <c r="I100" i="1" s="1"/>
  <c r="H101" i="1" s="1"/>
  <c r="I101" i="1" s="1"/>
  <c r="H102" i="1" s="1"/>
  <c r="I102" i="1" s="1"/>
  <c r="H103" i="1" s="1"/>
  <c r="I103" i="1" s="1"/>
  <c r="H104" i="1" s="1"/>
  <c r="I104" i="1" s="1"/>
  <c r="H105" i="1" s="1"/>
  <c r="I105" i="1" s="1"/>
  <c r="H106" i="1" s="1"/>
  <c r="I106" i="1" s="1"/>
  <c r="H107" i="1" s="1"/>
  <c r="I107" i="1" s="1"/>
  <c r="H108" i="1" s="1"/>
  <c r="I108" i="1" s="1"/>
  <c r="H109" i="1" s="1"/>
  <c r="I109" i="1" s="1"/>
  <c r="H110" i="1" l="1"/>
  <c r="I110" i="1" s="1"/>
  <c r="H111" i="1" s="1"/>
  <c r="I111" i="1" s="1"/>
  <c r="H112" i="1" s="1"/>
  <c r="I112" i="1" s="1"/>
  <c r="H113" i="1" s="1"/>
  <c r="I113" i="1" s="1"/>
  <c r="H114" i="1" s="1"/>
  <c r="I114" i="1" s="1"/>
  <c r="H115" i="1" s="1"/>
  <c r="I115" i="1" s="1"/>
  <c r="H116" i="1" l="1"/>
  <c r="I116" i="1" s="1"/>
  <c r="H117" i="1" s="1"/>
  <c r="I117" i="1" s="1"/>
  <c r="H118" i="1" s="1"/>
  <c r="I118" i="1" s="1"/>
  <c r="J118" i="1" l="1"/>
  <c r="H119" i="1"/>
  <c r="I119" i="1" s="1"/>
  <c r="H120" i="1" s="1"/>
  <c r="I120" i="1" s="1"/>
  <c r="H121" i="1" s="1"/>
  <c r="I121" i="1" s="1"/>
  <c r="H122" i="1" s="1"/>
  <c r="I122" i="1" s="1"/>
  <c r="H123" i="1" s="1"/>
  <c r="I123" i="1" s="1"/>
  <c r="H124" i="1" l="1"/>
  <c r="I124" i="1" s="1"/>
  <c r="H125" i="1" s="1"/>
  <c r="I125" i="1" s="1"/>
  <c r="H126" i="1" l="1"/>
  <c r="I126" i="1" s="1"/>
  <c r="H127" i="1" l="1"/>
  <c r="I127" i="1" s="1"/>
  <c r="H128" i="1" s="1"/>
  <c r="I128" i="1" s="1"/>
  <c r="H129" i="1" s="1"/>
  <c r="I129" i="1" s="1"/>
  <c r="H130" i="1" s="1"/>
  <c r="I130" i="1" s="1"/>
  <c r="H131" i="1" l="1"/>
  <c r="I131" i="1" s="1"/>
  <c r="H132" i="1" l="1"/>
  <c r="I132" i="1" s="1"/>
  <c r="H133" i="1" s="1"/>
  <c r="I133" i="1" s="1"/>
  <c r="H134" i="1" s="1"/>
  <c r="I134" i="1" s="1"/>
  <c r="H135" i="1" s="1"/>
  <c r="I135" i="1" s="1"/>
  <c r="H136" i="1" s="1"/>
  <c r="I136" i="1" s="1"/>
  <c r="H137" i="1" l="1"/>
  <c r="I137" i="1" s="1"/>
  <c r="H138" i="1" l="1"/>
  <c r="I138" i="1" s="1"/>
  <c r="H139" i="1" s="1"/>
  <c r="I139" i="1" s="1"/>
  <c r="H140" i="1" s="1"/>
  <c r="I140" i="1" s="1"/>
  <c r="H141" i="1" s="1"/>
  <c r="I141" i="1" s="1"/>
  <c r="H142" i="1" s="1"/>
  <c r="I142" i="1" s="1"/>
  <c r="H143" i="1" s="1"/>
  <c r="I143" i="1" s="1"/>
  <c r="H144" i="1" s="1"/>
  <c r="I144" i="1" s="1"/>
  <c r="H145" i="1" s="1"/>
  <c r="I145" i="1" s="1"/>
  <c r="H146" i="1" s="1"/>
  <c r="I146" i="1" s="1"/>
  <c r="H147" i="1" l="1"/>
  <c r="I147" i="1" s="1"/>
  <c r="H148" i="1" s="1"/>
  <c r="I148" i="1" s="1"/>
  <c r="H149" i="1" l="1"/>
  <c r="I149" i="1" s="1"/>
  <c r="H150" i="1" s="1"/>
  <c r="I150" i="1" s="1"/>
  <c r="H151" i="1" s="1"/>
  <c r="I151" i="1" s="1"/>
  <c r="H152" i="1" s="1"/>
  <c r="I152" i="1" s="1"/>
  <c r="H153" i="1" s="1"/>
  <c r="I153" i="1" s="1"/>
  <c r="H154" i="1" s="1"/>
  <c r="I154" i="1" s="1"/>
  <c r="H155" i="1" l="1"/>
  <c r="I155" i="1" s="1"/>
  <c r="H156" i="1" s="1"/>
  <c r="I156" i="1" s="1"/>
  <c r="H157" i="1" l="1"/>
  <c r="I157" i="1" s="1"/>
  <c r="H158" i="1" s="1"/>
  <c r="I158" i="1" s="1"/>
  <c r="H159" i="1" s="1"/>
  <c r="I159" i="1" s="1"/>
  <c r="H160" i="1" s="1"/>
  <c r="I160" i="1" s="1"/>
  <c r="H161" i="1" s="1"/>
  <c r="I161" i="1" s="1"/>
  <c r="H162" i="1" s="1"/>
  <c r="I162" i="1" s="1"/>
  <c r="H163" i="1" s="1"/>
  <c r="I163" i="1" s="1"/>
  <c r="H164" i="1" s="1"/>
  <c r="I164" i="1" s="1"/>
  <c r="H165" i="1" s="1"/>
  <c r="I165" i="1" s="1"/>
  <c r="H166" i="1" s="1"/>
  <c r="I166" i="1" s="1"/>
  <c r="H167" i="1" s="1"/>
  <c r="I167" i="1" s="1"/>
  <c r="J156" i="1"/>
  <c r="H168" i="1" l="1"/>
  <c r="I168" i="1" s="1"/>
  <c r="H169" i="1" l="1"/>
  <c r="I169" i="1" s="1"/>
  <c r="H170" i="1" s="1"/>
  <c r="I170" i="1" s="1"/>
  <c r="H171" i="1" l="1"/>
  <c r="I171" i="1" s="1"/>
  <c r="H172" i="1" l="1"/>
  <c r="I172" i="1" s="1"/>
  <c r="H173" i="1" l="1"/>
  <c r="I173" i="1" s="1"/>
  <c r="H174" i="1" l="1"/>
  <c r="I174" i="1" s="1"/>
  <c r="H175" i="1" s="1"/>
  <c r="I175" i="1" s="1"/>
  <c r="H176" i="1" s="1"/>
  <c r="I176" i="1" s="1"/>
  <c r="H177" i="1" s="1"/>
  <c r="I177" i="1" s="1"/>
  <c r="H178" i="1" l="1"/>
  <c r="I178" i="1" s="1"/>
  <c r="H179" i="1" s="1"/>
  <c r="I179" i="1" s="1"/>
  <c r="H180" i="1" s="1"/>
  <c r="I180" i="1" s="1"/>
  <c r="H181" i="1" s="1"/>
  <c r="I181" i="1" s="1"/>
  <c r="H182" i="1" s="1"/>
  <c r="I182" i="1" s="1"/>
  <c r="H183" i="1" s="1"/>
  <c r="I183" i="1" s="1"/>
  <c r="H184" i="1" l="1"/>
  <c r="I184" i="1" s="1"/>
  <c r="H185" i="1" l="1"/>
  <c r="I185" i="1" s="1"/>
  <c r="H186" i="1" l="1"/>
  <c r="I186" i="1" s="1"/>
  <c r="H187" i="1" l="1"/>
  <c r="I187" i="1" s="1"/>
  <c r="H188" i="1" l="1"/>
  <c r="I188" i="1" s="1"/>
  <c r="H189" i="1" l="1"/>
  <c r="I189" i="1" s="1"/>
  <c r="J189" i="1" s="1"/>
  <c r="H190" i="1" l="1"/>
  <c r="I190" i="1" s="1"/>
  <c r="H191" i="1" l="1"/>
  <c r="I191" i="1" s="1"/>
  <c r="H192" i="1" l="1"/>
  <c r="I192" i="1" s="1"/>
  <c r="H193" i="1" l="1"/>
  <c r="I193" i="1" s="1"/>
  <c r="H194" i="1" l="1"/>
  <c r="I194" i="1" s="1"/>
  <c r="H195" i="1" l="1"/>
  <c r="I195" i="1" s="1"/>
  <c r="H196" i="1" l="1"/>
  <c r="I196" i="1" s="1"/>
  <c r="H197" i="1" l="1"/>
  <c r="I197" i="1" s="1"/>
  <c r="H198" i="1" l="1"/>
  <c r="I198" i="1" s="1"/>
  <c r="H199" i="1" l="1"/>
  <c r="I199" i="1" s="1"/>
  <c r="H200" i="1" l="1"/>
  <c r="I200" i="1" s="1"/>
  <c r="H201" i="1" l="1"/>
  <c r="I201" i="1" s="1"/>
  <c r="H202" i="1" l="1"/>
  <c r="I202" i="1" s="1"/>
  <c r="H203" i="1" l="1"/>
  <c r="I203" i="1" s="1"/>
  <c r="H204" i="1" l="1"/>
  <c r="I204" i="1" s="1"/>
  <c r="H205" i="1" l="1"/>
  <c r="I205" i="1" s="1"/>
  <c r="H206" i="1" l="1"/>
  <c r="I206" i="1" s="1"/>
  <c r="H207" i="1" l="1"/>
  <c r="I207" i="1" s="1"/>
  <c r="H208" i="1" l="1"/>
  <c r="I208" i="1" s="1"/>
  <c r="H209" i="1" l="1"/>
  <c r="I209" i="1" s="1"/>
  <c r="H210" i="1" l="1"/>
  <c r="I210" i="1" s="1"/>
  <c r="H211" i="1" l="1"/>
  <c r="I211" i="1" s="1"/>
  <c r="H212" i="1" l="1"/>
  <c r="I212" i="1" s="1"/>
  <c r="H213" i="1" l="1"/>
  <c r="I213" i="1" s="1"/>
  <c r="H214" i="1" l="1"/>
  <c r="I214" i="1" s="1"/>
  <c r="H215" i="1" l="1"/>
  <c r="I215" i="1" s="1"/>
  <c r="H216" i="1" l="1"/>
  <c r="I216" i="1" s="1"/>
  <c r="H217" i="1" l="1"/>
  <c r="I217" i="1" s="1"/>
  <c r="H218" i="1" l="1"/>
  <c r="I218" i="1" s="1"/>
  <c r="H219" i="1" l="1"/>
  <c r="I219" i="1" s="1"/>
  <c r="H220" i="1" l="1"/>
  <c r="I220" i="1" s="1"/>
  <c r="H221" i="1" l="1"/>
  <c r="I221" i="1" s="1"/>
  <c r="H222" i="1" l="1"/>
  <c r="I222" i="1" s="1"/>
  <c r="H223" i="1" l="1"/>
  <c r="I223" i="1" s="1"/>
  <c r="J223" i="1" s="1"/>
  <c r="H224" i="1" l="1"/>
  <c r="I224" i="1" s="1"/>
  <c r="H225" i="1" l="1"/>
  <c r="I225" i="1" s="1"/>
  <c r="H226" i="1" l="1"/>
  <c r="I226" i="1" s="1"/>
  <c r="H227" i="1" l="1"/>
  <c r="I227" i="1" s="1"/>
  <c r="H228" i="1" l="1"/>
  <c r="I228" i="1" s="1"/>
  <c r="H229" i="1" l="1"/>
  <c r="I229" i="1" s="1"/>
  <c r="H230" i="1" l="1"/>
  <c r="I230" i="1" s="1"/>
  <c r="H231" i="1" s="1"/>
  <c r="I231" i="1" s="1"/>
  <c r="H232" i="1" l="1"/>
  <c r="I232" i="1" s="1"/>
  <c r="H233" i="1" s="1"/>
  <c r="I233" i="1" s="1"/>
  <c r="H234" i="1" s="1"/>
  <c r="I234" i="1" s="1"/>
  <c r="H235" i="1" s="1"/>
  <c r="I235" i="1" s="1"/>
  <c r="H236" i="1" s="1"/>
  <c r="I236" i="1" s="1"/>
  <c r="H237" i="1" s="1"/>
  <c r="I237" i="1" s="1"/>
  <c r="H238" i="1" s="1"/>
  <c r="I238" i="1" s="1"/>
  <c r="H239" i="1" s="1"/>
  <c r="I239" i="1" s="1"/>
  <c r="H240" i="1" l="1"/>
  <c r="I240" i="1" s="1"/>
  <c r="H241" i="1" s="1"/>
  <c r="I241" i="1" s="1"/>
  <c r="H242" i="1" s="1"/>
  <c r="I242" i="1" s="1"/>
  <c r="H243" i="1" s="1"/>
  <c r="I243" i="1" s="1"/>
  <c r="H244" i="1" s="1"/>
  <c r="I244" i="1" s="1"/>
  <c r="H245" i="1" s="1"/>
  <c r="I245" i="1" s="1"/>
  <c r="H246" i="1" s="1"/>
  <c r="I246" i="1" s="1"/>
  <c r="H247" i="1" s="1"/>
  <c r="I247" i="1" s="1"/>
  <c r="H248" i="1" s="1"/>
  <c r="I248" i="1" s="1"/>
  <c r="H249" i="1" s="1"/>
  <c r="I249" i="1" s="1"/>
  <c r="H250" i="1" s="1"/>
  <c r="I250" i="1" s="1"/>
  <c r="H251" i="1" s="1"/>
  <c r="I251" i="1" s="1"/>
  <c r="H252" i="1" s="1"/>
  <c r="I252" i="1" s="1"/>
  <c r="H253" i="1" s="1"/>
  <c r="I253" i="1" s="1"/>
  <c r="H254" i="1" s="1"/>
  <c r="I254" i="1" s="1"/>
  <c r="H255" i="1" l="1"/>
  <c r="I255" i="1" s="1"/>
  <c r="H256" i="1" s="1"/>
  <c r="I256" i="1" s="1"/>
  <c r="H257" i="1" s="1"/>
  <c r="I257" i="1" s="1"/>
  <c r="H258" i="1" s="1"/>
  <c r="I258" i="1" s="1"/>
  <c r="H259" i="1" l="1"/>
  <c r="I259" i="1" s="1"/>
  <c r="H260" i="1" s="1"/>
  <c r="I260" i="1" s="1"/>
  <c r="H261" i="1" s="1"/>
  <c r="I261" i="1" s="1"/>
  <c r="J261" i="1" l="1"/>
  <c r="H262" i="1"/>
  <c r="I262" i="1" s="1"/>
  <c r="H263" i="1" s="1"/>
  <c r="I263" i="1" s="1"/>
  <c r="H264" i="1" s="1"/>
  <c r="I264" i="1" s="1"/>
  <c r="H265" i="1" s="1"/>
  <c r="I265" i="1" s="1"/>
  <c r="H266" i="1" l="1"/>
  <c r="I266" i="1" s="1"/>
  <c r="H267" i="1" l="1"/>
  <c r="I267" i="1" s="1"/>
  <c r="H268" i="1" l="1"/>
  <c r="I268" i="1" s="1"/>
  <c r="H269" i="1" l="1"/>
  <c r="I269" i="1" s="1"/>
  <c r="H270" i="1" l="1"/>
  <c r="I270" i="1" s="1"/>
  <c r="H271" i="1" l="1"/>
  <c r="I271" i="1" s="1"/>
  <c r="H272" i="1" l="1"/>
  <c r="I272" i="1" s="1"/>
  <c r="H273" i="1" l="1"/>
  <c r="I273" i="1" s="1"/>
  <c r="H274" i="1" l="1"/>
  <c r="I274" i="1" s="1"/>
  <c r="H275" i="1" l="1"/>
  <c r="I275" i="1" s="1"/>
  <c r="H276" i="1" l="1"/>
  <c r="I276" i="1" s="1"/>
  <c r="H277" i="1" l="1"/>
  <c r="I277" i="1" s="1"/>
  <c r="H278" i="1" l="1"/>
  <c r="I278" i="1" s="1"/>
  <c r="H279" i="1" l="1"/>
  <c r="I279" i="1" s="1"/>
  <c r="H280" i="1" l="1"/>
  <c r="I280" i="1" s="1"/>
  <c r="H281" i="1" l="1"/>
  <c r="I281" i="1" s="1"/>
  <c r="H282" i="1" l="1"/>
  <c r="I282" i="1" s="1"/>
  <c r="H283" i="1" l="1"/>
  <c r="I283" i="1" s="1"/>
  <c r="H284" i="1" l="1"/>
  <c r="I284" i="1" s="1"/>
  <c r="H285" i="1" l="1"/>
  <c r="I285" i="1" s="1"/>
  <c r="H286" i="1" l="1"/>
  <c r="I286" i="1" s="1"/>
  <c r="H287" i="1" l="1"/>
  <c r="I287" i="1" s="1"/>
  <c r="H288" i="1" l="1"/>
  <c r="I288" i="1" s="1"/>
  <c r="H289" i="1" l="1"/>
  <c r="I289" i="1" s="1"/>
  <c r="H290" i="1" l="1"/>
  <c r="I290" i="1" s="1"/>
  <c r="H291" i="1" l="1"/>
  <c r="I291" i="1" s="1"/>
  <c r="H292" i="1" l="1"/>
  <c r="I292" i="1" s="1"/>
  <c r="H293" i="1" l="1"/>
  <c r="I293" i="1" s="1"/>
  <c r="H294" i="1" l="1"/>
  <c r="I294" i="1" s="1"/>
  <c r="H295" i="1" l="1"/>
  <c r="I295" i="1" s="1"/>
  <c r="H296" i="1" s="1"/>
  <c r="I296" i="1" s="1"/>
  <c r="H297" i="1" l="1"/>
  <c r="I297" i="1" s="1"/>
  <c r="H298" i="1" s="1"/>
  <c r="I298" i="1" s="1"/>
  <c r="H299" i="1" s="1"/>
  <c r="I299" i="1" s="1"/>
  <c r="H300" i="1" s="1"/>
  <c r="I300" i="1" s="1"/>
  <c r="H301" i="1" s="1"/>
  <c r="I301" i="1" s="1"/>
  <c r="H302" i="1" s="1"/>
  <c r="I302" i="1" s="1"/>
  <c r="H303" i="1" s="1"/>
  <c r="I303" i="1" s="1"/>
  <c r="H304" i="1" s="1"/>
  <c r="I304" i="1" s="1"/>
  <c r="H305" i="1" s="1"/>
  <c r="I305" i="1" s="1"/>
  <c r="H306" i="1" s="1"/>
  <c r="I306" i="1" s="1"/>
  <c r="H307" i="1" s="1"/>
  <c r="I307" i="1" s="1"/>
  <c r="H308" i="1" s="1"/>
  <c r="I308" i="1" s="1"/>
  <c r="H309" i="1" s="1"/>
  <c r="I309" i="1" s="1"/>
  <c r="H310" i="1" s="1"/>
  <c r="I310" i="1" s="1"/>
  <c r="H311" i="1" s="1"/>
  <c r="I311" i="1" s="1"/>
  <c r="H312" i="1" s="1"/>
  <c r="I312" i="1" s="1"/>
  <c r="H313" i="1" s="1"/>
  <c r="I313" i="1" s="1"/>
  <c r="H314" i="1" s="1"/>
  <c r="I314" i="1" s="1"/>
  <c r="H315" i="1" s="1"/>
  <c r="I315" i="1" s="1"/>
  <c r="H316" i="1" s="1"/>
  <c r="I316" i="1" s="1"/>
  <c r="H317" i="1" s="1"/>
  <c r="I317" i="1" s="1"/>
  <c r="H318" i="1" s="1"/>
  <c r="I318" i="1" s="1"/>
  <c r="H319" i="1" s="1"/>
  <c r="I319" i="1" s="1"/>
  <c r="H320" i="1" s="1"/>
  <c r="I320" i="1" s="1"/>
  <c r="H321" i="1" s="1"/>
  <c r="I321" i="1" s="1"/>
  <c r="J296" i="1"/>
  <c r="H322" i="1" l="1"/>
  <c r="I322" i="1" s="1"/>
  <c r="H323" i="1" s="1"/>
  <c r="I323" i="1" s="1"/>
  <c r="H324" i="1" s="1"/>
  <c r="I324" i="1" s="1"/>
  <c r="H325" i="1" l="1"/>
  <c r="I325" i="1" s="1"/>
  <c r="H326" i="1" l="1"/>
  <c r="I326" i="1" s="1"/>
  <c r="H327" i="1" s="1"/>
  <c r="I327" i="1" s="1"/>
  <c r="H328" i="1" l="1"/>
  <c r="I328" i="1" s="1"/>
  <c r="H329" i="1" s="1"/>
  <c r="I329" i="1" s="1"/>
  <c r="H330" i="1" s="1"/>
  <c r="I330" i="1" s="1"/>
  <c r="H331" i="1" s="1"/>
  <c r="I331" i="1" s="1"/>
  <c r="H332" i="1" s="1"/>
  <c r="I332" i="1" s="1"/>
  <c r="H333" i="1" s="1"/>
  <c r="I333" i="1" s="1"/>
  <c r="H334" i="1" l="1"/>
  <c r="I334" i="1" s="1"/>
  <c r="H335" i="1" s="1"/>
  <c r="I335" i="1" s="1"/>
  <c r="H336" i="1" s="1"/>
  <c r="I336" i="1" s="1"/>
  <c r="H337" i="1" s="1"/>
  <c r="I337" i="1" s="1"/>
  <c r="H338" i="1" s="1"/>
  <c r="I338" i="1" s="1"/>
  <c r="H339" i="1" s="1"/>
  <c r="I339" i="1" s="1"/>
  <c r="H340" i="1" s="1"/>
  <c r="I340" i="1" s="1"/>
  <c r="H341" i="1" s="1"/>
  <c r="I341" i="1" s="1"/>
  <c r="H342" i="1" s="1"/>
  <c r="I342" i="1" s="1"/>
  <c r="H343" i="1" s="1"/>
  <c r="I343" i="1" s="1"/>
  <c r="H344" i="1" s="1"/>
  <c r="I344" i="1" s="1"/>
  <c r="H345" i="1" s="1"/>
  <c r="I345" i="1" s="1"/>
  <c r="H346" i="1" s="1"/>
  <c r="I346" i="1" s="1"/>
  <c r="H347" i="1" s="1"/>
  <c r="I347" i="1" s="1"/>
  <c r="H348" i="1" s="1"/>
  <c r="I348" i="1" s="1"/>
  <c r="H349" i="1" s="1"/>
  <c r="I349" i="1" s="1"/>
  <c r="H350" i="1" s="1"/>
  <c r="I350" i="1" s="1"/>
  <c r="H351" i="1" s="1"/>
  <c r="I351" i="1" s="1"/>
  <c r="H352" i="1" s="1"/>
  <c r="I352" i="1" s="1"/>
  <c r="H353" i="1" s="1"/>
  <c r="I353" i="1" s="1"/>
  <c r="H354" i="1" s="1"/>
  <c r="I354" i="1" s="1"/>
  <c r="H355" i="1" s="1"/>
  <c r="I355" i="1" s="1"/>
  <c r="H356" i="1" s="1"/>
  <c r="I356" i="1" s="1"/>
  <c r="H357" i="1" s="1"/>
  <c r="I357" i="1" s="1"/>
  <c r="H358" i="1" s="1"/>
  <c r="I358" i="1" s="1"/>
  <c r="H359" i="1" s="1"/>
  <c r="I359" i="1" s="1"/>
  <c r="H360" i="1" s="1"/>
  <c r="I360" i="1" s="1"/>
  <c r="H361" i="1" s="1"/>
  <c r="I361" i="1" s="1"/>
  <c r="H362" i="1" s="1"/>
  <c r="I362" i="1" s="1"/>
  <c r="H363" i="1" s="1"/>
  <c r="I363" i="1" s="1"/>
  <c r="H364" i="1" s="1"/>
  <c r="I364" i="1" s="1"/>
  <c r="H365" i="1" s="1"/>
  <c r="I365" i="1" s="1"/>
  <c r="H366" i="1" s="1"/>
  <c r="I366" i="1" s="1"/>
  <c r="H367" i="1" s="1"/>
  <c r="I367" i="1" s="1"/>
  <c r="H368" i="1" s="1"/>
  <c r="I368" i="1" s="1"/>
  <c r="H369" i="1" s="1"/>
  <c r="I369" i="1" s="1"/>
  <c r="J333" i="1"/>
  <c r="J369" i="1" l="1"/>
  <c r="H370" i="1"/>
  <c r="I370" i="1" s="1"/>
  <c r="H371" i="1" s="1"/>
  <c r="I371" i="1" s="1"/>
  <c r="H372" i="1" s="1"/>
  <c r="I372" i="1" s="1"/>
  <c r="H373" i="1" s="1"/>
  <c r="I373" i="1" s="1"/>
  <c r="H374" i="1" s="1"/>
  <c r="I374" i="1" s="1"/>
  <c r="H375" i="1" l="1"/>
  <c r="I375" i="1" s="1"/>
  <c r="H376" i="1" s="1"/>
  <c r="I376" i="1" s="1"/>
  <c r="H377" i="1" s="1"/>
  <c r="I377" i="1" s="1"/>
  <c r="H378" i="1" s="1"/>
  <c r="I378" i="1" s="1"/>
  <c r="H379" i="1" s="1"/>
  <c r="I379" i="1" s="1"/>
  <c r="H380" i="1" s="1"/>
  <c r="I380" i="1" s="1"/>
  <c r="H381" i="1" s="1"/>
  <c r="I381" i="1" s="1"/>
  <c r="H382" i="1" s="1"/>
  <c r="I382" i="1" s="1"/>
  <c r="H383" i="1" s="1"/>
  <c r="I383" i="1" s="1"/>
  <c r="H384" i="1" s="1"/>
  <c r="I384" i="1" s="1"/>
  <c r="H385" i="1" s="1"/>
  <c r="I385" i="1" s="1"/>
  <c r="H386" i="1" s="1"/>
  <c r="I386" i="1" s="1"/>
  <c r="H387" i="1" s="1"/>
  <c r="I387" i="1" s="1"/>
  <c r="H388" i="1" s="1"/>
  <c r="I388" i="1" s="1"/>
  <c r="H389" i="1" s="1"/>
  <c r="I389" i="1" s="1"/>
  <c r="H390" i="1" s="1"/>
  <c r="I390" i="1" s="1"/>
  <c r="H391" i="1" s="1"/>
  <c r="I391" i="1" s="1"/>
  <c r="H392" i="1" s="1"/>
  <c r="I392" i="1" s="1"/>
  <c r="H393" i="1" s="1"/>
  <c r="I393" i="1" s="1"/>
  <c r="H394" i="1" s="1"/>
  <c r="I394" i="1" s="1"/>
  <c r="H395" i="1" s="1"/>
  <c r="I395" i="1" s="1"/>
  <c r="H396" i="1" s="1"/>
  <c r="I396" i="1" s="1"/>
  <c r="H397" i="1" s="1"/>
  <c r="I397" i="1" s="1"/>
  <c r="H398" i="1" s="1"/>
  <c r="I398" i="1" s="1"/>
  <c r="H399" i="1" s="1"/>
  <c r="I399" i="1" s="1"/>
  <c r="H400" i="1" s="1"/>
  <c r="I400" i="1" s="1"/>
  <c r="H401" i="1" s="1"/>
  <c r="I401" i="1" s="1"/>
  <c r="H402" i="1" l="1"/>
  <c r="I402" i="1" s="1"/>
  <c r="H403" i="1" l="1"/>
  <c r="I403" i="1" s="1"/>
  <c r="H404" i="1" l="1"/>
  <c r="I404" i="1" s="1"/>
  <c r="H405" i="1" s="1"/>
  <c r="I405" i="1" s="1"/>
  <c r="H406" i="1" l="1"/>
  <c r="I406" i="1" s="1"/>
  <c r="J406" i="1" l="1"/>
  <c r="H407" i="1"/>
  <c r="I407" i="1" s="1"/>
  <c r="H408" i="1" s="1"/>
  <c r="I408" i="1" s="1"/>
  <c r="H409" i="1" s="1"/>
  <c r="I409" i="1" s="1"/>
  <c r="H410" i="1" s="1"/>
  <c r="I410" i="1" s="1"/>
  <c r="H411" i="1" s="1"/>
  <c r="I411" i="1" s="1"/>
  <c r="H412" i="1" s="1"/>
  <c r="I412" i="1" s="1"/>
  <c r="H413" i="1" s="1"/>
  <c r="I413" i="1" s="1"/>
  <c r="H414" i="1" s="1"/>
  <c r="I414" i="1" s="1"/>
  <c r="H415" i="1" s="1"/>
  <c r="I415" i="1" s="1"/>
  <c r="H416" i="1" s="1"/>
  <c r="I416" i="1" s="1"/>
  <c r="H417" i="1" s="1"/>
  <c r="I417" i="1" s="1"/>
  <c r="H418" i="1" s="1"/>
  <c r="I418" i="1" s="1"/>
  <c r="H419" i="1" s="1"/>
  <c r="I419" i="1" s="1"/>
  <c r="H420" i="1" s="1"/>
  <c r="I420" i="1" s="1"/>
  <c r="H421" i="1" s="1"/>
  <c r="I421" i="1" s="1"/>
  <c r="H422" i="1" s="1"/>
  <c r="I422" i="1" s="1"/>
  <c r="H423" i="1" s="1"/>
  <c r="I423" i="1" s="1"/>
  <c r="H424" i="1" s="1"/>
  <c r="I424" i="1" s="1"/>
  <c r="H425" i="1" s="1"/>
  <c r="I425" i="1" s="1"/>
  <c r="H426" i="1" s="1"/>
  <c r="I426" i="1" s="1"/>
  <c r="H427" i="1" s="1"/>
  <c r="I427" i="1" s="1"/>
  <c r="H428" i="1" s="1"/>
  <c r="I428" i="1" s="1"/>
  <c r="H429" i="1" s="1"/>
  <c r="I429" i="1" s="1"/>
  <c r="H430" i="1" s="1"/>
  <c r="I430" i="1" s="1"/>
  <c r="H431" i="1" s="1"/>
  <c r="I431" i="1" s="1"/>
  <c r="H432" i="1" s="1"/>
  <c r="I432" i="1" s="1"/>
  <c r="H433" i="1" s="1"/>
  <c r="I433" i="1" s="1"/>
  <c r="H434" i="1" s="1"/>
  <c r="I434" i="1" s="1"/>
  <c r="H435" i="1" s="1"/>
  <c r="I435" i="1" s="1"/>
  <c r="H436" i="1" s="1"/>
  <c r="I436" i="1" s="1"/>
  <c r="H437" i="1" s="1"/>
  <c r="I437" i="1" s="1"/>
  <c r="H438" i="1" s="1"/>
  <c r="I438" i="1" s="1"/>
  <c r="J435" i="1" l="1"/>
  <c r="H439" i="1"/>
  <c r="I439" i="1" s="1"/>
  <c r="H440" i="1" s="1"/>
  <c r="I440" i="1" s="1"/>
  <c r="H441" i="1" s="1"/>
  <c r="I441" i="1" s="1"/>
  <c r="H442" i="1" s="1"/>
  <c r="I442" i="1" s="1"/>
  <c r="H443" i="1" l="1"/>
  <c r="I443" i="1" s="1"/>
  <c r="H444" i="1" l="1"/>
  <c r="I444" i="1" s="1"/>
  <c r="H445" i="1" s="1"/>
  <c r="I445" i="1" s="1"/>
  <c r="H446" i="1" s="1"/>
  <c r="I446" i="1" s="1"/>
  <c r="H447" i="1" s="1"/>
  <c r="I447" i="1" s="1"/>
  <c r="H448" i="1" s="1"/>
  <c r="I448" i="1" s="1"/>
  <c r="H449" i="1" s="1"/>
  <c r="I449" i="1" s="1"/>
  <c r="H450" i="1" s="1"/>
  <c r="I450" i="1" s="1"/>
  <c r="H451" i="1" l="1"/>
  <c r="I451" i="1" s="1"/>
  <c r="H452" i="1" s="1"/>
  <c r="I452" i="1" s="1"/>
  <c r="H453" i="1" s="1"/>
  <c r="I453" i="1" s="1"/>
  <c r="H454" i="1" s="1"/>
  <c r="I454" i="1" s="1"/>
  <c r="H455" i="1" s="1"/>
  <c r="I455" i="1" s="1"/>
  <c r="H456" i="1" s="1"/>
  <c r="I456" i="1" s="1"/>
  <c r="H457" i="1" s="1"/>
  <c r="I457" i="1" s="1"/>
  <c r="H458" i="1" s="1"/>
  <c r="I458" i="1" s="1"/>
  <c r="H459" i="1" s="1"/>
  <c r="I459" i="1" s="1"/>
  <c r="H460" i="1" s="1"/>
  <c r="I460" i="1" s="1"/>
  <c r="H461" i="1" s="1"/>
  <c r="I461" i="1" s="1"/>
  <c r="H462" i="1" l="1"/>
  <c r="I462" i="1" s="1"/>
  <c r="H463" i="1" s="1"/>
  <c r="I463" i="1" s="1"/>
  <c r="H464" i="1" s="1"/>
  <c r="I464" i="1" s="1"/>
  <c r="H465" i="1" l="1"/>
  <c r="I465" i="1" s="1"/>
  <c r="H466" i="1" s="1"/>
  <c r="I466" i="1" s="1"/>
  <c r="H467" i="1" s="1"/>
  <c r="I467" i="1" s="1"/>
  <c r="H468" i="1" s="1"/>
  <c r="I468" i="1" s="1"/>
  <c r="H469" i="1" s="1"/>
  <c r="I469" i="1" s="1"/>
  <c r="H470" i="1" s="1"/>
  <c r="I470" i="1" s="1"/>
  <c r="H471" i="1" s="1"/>
  <c r="I471" i="1" s="1"/>
  <c r="H472" i="1" s="1"/>
  <c r="I472" i="1" s="1"/>
  <c r="H473" i="1" s="1"/>
  <c r="I473" i="1" s="1"/>
  <c r="H474" i="1" s="1"/>
  <c r="I474" i="1" s="1"/>
  <c r="H475" i="1" s="1"/>
  <c r="I475" i="1" s="1"/>
  <c r="H476" i="1" s="1"/>
  <c r="I476" i="1" s="1"/>
  <c r="J464" i="1"/>
  <c r="H477" i="1" l="1"/>
  <c r="I477" i="1" s="1"/>
  <c r="H478" i="1" l="1"/>
  <c r="I478" i="1" s="1"/>
  <c r="H479" i="1" l="1"/>
  <c r="I479" i="1" s="1"/>
  <c r="H480" i="1" s="1"/>
  <c r="I480" i="1" s="1"/>
  <c r="H481" i="1" s="1"/>
  <c r="I481" i="1" s="1"/>
  <c r="H482" i="1" s="1"/>
  <c r="I482" i="1" s="1"/>
  <c r="H483" i="1" s="1"/>
  <c r="I483" i="1" s="1"/>
  <c r="H484" i="1" s="1"/>
  <c r="I484" i="1" s="1"/>
  <c r="H485" i="1" s="1"/>
  <c r="I485" i="1" s="1"/>
  <c r="H486" i="1" s="1"/>
  <c r="I486" i="1" s="1"/>
  <c r="H487" i="1" s="1"/>
  <c r="I487" i="1" s="1"/>
  <c r="H488" i="1" s="1"/>
  <c r="I488" i="1" s="1"/>
  <c r="H489" i="1" s="1"/>
  <c r="I489" i="1" s="1"/>
  <c r="H490" i="1" s="1"/>
  <c r="I490" i="1" s="1"/>
  <c r="H491" i="1" s="1"/>
  <c r="I491" i="1" s="1"/>
  <c r="H492" i="1" s="1"/>
  <c r="I492" i="1" s="1"/>
  <c r="H493" i="1" s="1"/>
  <c r="I493" i="1" s="1"/>
  <c r="J493" i="1" l="1"/>
  <c r="H494" i="1"/>
  <c r="I494" i="1" s="1"/>
  <c r="H495" i="1" s="1"/>
  <c r="I495" i="1" s="1"/>
  <c r="H496" i="1" s="1"/>
  <c r="I496" i="1" s="1"/>
  <c r="H497" i="1" s="1"/>
  <c r="I497" i="1" s="1"/>
  <c r="H498" i="1" s="1"/>
  <c r="I498" i="1" s="1"/>
  <c r="H499" i="1" s="1"/>
  <c r="I499" i="1" s="1"/>
  <c r="H500" i="1" s="1"/>
  <c r="I500" i="1" s="1"/>
  <c r="H501" i="1" s="1"/>
  <c r="I501" i="1" s="1"/>
  <c r="H502" i="1" s="1"/>
  <c r="I502" i="1" s="1"/>
  <c r="H503" i="1" s="1"/>
  <c r="I503" i="1" s="1"/>
  <c r="H504" i="1" s="1"/>
  <c r="I504" i="1" s="1"/>
  <c r="H505" i="1" s="1"/>
  <c r="I505" i="1" s="1"/>
  <c r="H506" i="1" s="1"/>
  <c r="I506" i="1" s="1"/>
  <c r="H507" i="1" s="1"/>
  <c r="I507" i="1" s="1"/>
  <c r="H508" i="1" s="1"/>
  <c r="I508" i="1" s="1"/>
  <c r="H509" i="1" s="1"/>
  <c r="I509" i="1" s="1"/>
  <c r="H510" i="1" s="1"/>
  <c r="I510" i="1" s="1"/>
  <c r="H511" i="1" s="1"/>
  <c r="I511" i="1" s="1"/>
  <c r="H512" i="1" s="1"/>
  <c r="I512" i="1" s="1"/>
  <c r="H513" i="1" s="1"/>
  <c r="I513" i="1" s="1"/>
  <c r="H514" i="1" s="1"/>
  <c r="I514" i="1" s="1"/>
  <c r="H515" i="1" s="1"/>
  <c r="I515" i="1" s="1"/>
  <c r="H516" i="1" s="1"/>
  <c r="I516" i="1" s="1"/>
  <c r="H517" i="1" s="1"/>
  <c r="I517" i="1" s="1"/>
  <c r="H518" i="1" s="1"/>
  <c r="I518" i="1" s="1"/>
  <c r="H519" i="1" s="1"/>
  <c r="I519" i="1" s="1"/>
  <c r="H520" i="1" s="1"/>
  <c r="I520" i="1" s="1"/>
  <c r="H521" i="1" s="1"/>
  <c r="I521" i="1" s="1"/>
  <c r="H522" i="1" s="1"/>
  <c r="I522" i="1" s="1"/>
  <c r="H523" i="1" s="1"/>
  <c r="I523" i="1" s="1"/>
  <c r="J523" i="1" l="1"/>
  <c r="H524" i="1"/>
  <c r="I524" i="1" s="1"/>
  <c r="H525" i="1" s="1"/>
  <c r="I525" i="1" s="1"/>
  <c r="H526" i="1" s="1"/>
  <c r="I526" i="1" s="1"/>
  <c r="H527" i="1" s="1"/>
  <c r="I527" i="1" s="1"/>
  <c r="H528" i="1" s="1"/>
  <c r="I528" i="1" s="1"/>
  <c r="H529" i="1" s="1"/>
  <c r="I529" i="1" s="1"/>
  <c r="H530" i="1" s="1"/>
  <c r="I530" i="1" s="1"/>
  <c r="H531" i="1" s="1"/>
  <c r="I531" i="1" s="1"/>
  <c r="H532" i="1" s="1"/>
  <c r="I532" i="1" s="1"/>
  <c r="H533" i="1" s="1"/>
  <c r="I533" i="1" s="1"/>
  <c r="H534" i="1" s="1"/>
  <c r="I534" i="1" s="1"/>
  <c r="H535" i="1" s="1"/>
  <c r="I535" i="1" s="1"/>
  <c r="H536" i="1" s="1"/>
  <c r="I536" i="1" s="1"/>
  <c r="H537" i="1" s="1"/>
  <c r="I537" i="1" s="1"/>
  <c r="H538" i="1" s="1"/>
  <c r="I538" i="1" s="1"/>
  <c r="H539" i="1" s="1"/>
  <c r="I539" i="1" s="1"/>
  <c r="H540" i="1" s="1"/>
  <c r="I540" i="1" s="1"/>
  <c r="H541" i="1" s="1"/>
  <c r="I541" i="1" s="1"/>
  <c r="H542" i="1" s="1"/>
  <c r="I542" i="1" s="1"/>
  <c r="H543" i="1" s="1"/>
  <c r="I543" i="1" s="1"/>
  <c r="H544" i="1" s="1"/>
  <c r="I544" i="1" s="1"/>
  <c r="H545" i="1" s="1"/>
  <c r="I545" i="1" s="1"/>
  <c r="H546" i="1" s="1"/>
  <c r="I546" i="1" s="1"/>
  <c r="H547" i="1" s="1"/>
  <c r="I547" i="1" s="1"/>
  <c r="H548" i="1" s="1"/>
  <c r="I548" i="1" s="1"/>
  <c r="H549" i="1" s="1"/>
  <c r="I549" i="1" s="1"/>
  <c r="H550" i="1" s="1"/>
  <c r="I550" i="1" s="1"/>
  <c r="J550" i="1" l="1"/>
  <c r="H551" i="1"/>
  <c r="I551" i="1" s="1"/>
  <c r="H552" i="1" s="1"/>
  <c r="I552" i="1" s="1"/>
  <c r="H553" i="1" s="1"/>
  <c r="I553" i="1" s="1"/>
  <c r="H554" i="1" l="1"/>
  <c r="I554" i="1" s="1"/>
  <c r="H555" i="1" s="1"/>
  <c r="I555" i="1" s="1"/>
  <c r="H556" i="1" s="1"/>
  <c r="I556" i="1" s="1"/>
  <c r="H557" i="1" s="1"/>
  <c r="I557" i="1" s="1"/>
  <c r="H558" i="1" s="1"/>
  <c r="I558" i="1" s="1"/>
  <c r="H559" i="1" s="1"/>
  <c r="I559" i="1" s="1"/>
  <c r="H560" i="1" s="1"/>
  <c r="I560" i="1" s="1"/>
  <c r="H561" i="1" s="1"/>
  <c r="I561" i="1" s="1"/>
  <c r="H562" i="1" s="1"/>
  <c r="I562" i="1" s="1"/>
  <c r="H563" i="1" s="1"/>
  <c r="I563" i="1" s="1"/>
  <c r="H564" i="1" s="1"/>
  <c r="I564" i="1" s="1"/>
  <c r="H565" i="1" s="1"/>
  <c r="I565" i="1" s="1"/>
  <c r="H566" i="1" s="1"/>
  <c r="I566" i="1" s="1"/>
  <c r="H567" i="1" s="1"/>
  <c r="I567" i="1" s="1"/>
  <c r="H568" i="1" s="1"/>
  <c r="I568" i="1" s="1"/>
  <c r="H569" i="1" s="1"/>
  <c r="I569" i="1" s="1"/>
  <c r="H570" i="1" s="1"/>
  <c r="I570" i="1" s="1"/>
  <c r="H571" i="1" s="1"/>
  <c r="I571" i="1" s="1"/>
  <c r="H572" i="1" s="1"/>
  <c r="I572" i="1" s="1"/>
  <c r="H573" i="1" s="1"/>
  <c r="I573" i="1" s="1"/>
  <c r="H574" i="1" s="1"/>
  <c r="I574" i="1" s="1"/>
  <c r="H575" i="1" s="1"/>
  <c r="I575" i="1" s="1"/>
  <c r="H576" i="1" s="1"/>
  <c r="I576" i="1" s="1"/>
  <c r="H577" i="1" s="1"/>
  <c r="I577" i="1" s="1"/>
  <c r="H578" i="1" s="1"/>
  <c r="I578" i="1" s="1"/>
  <c r="H579" i="1" s="1"/>
  <c r="I579" i="1" s="1"/>
  <c r="H580" i="1" s="1"/>
  <c r="I580" i="1" s="1"/>
  <c r="H581" i="1" s="1"/>
  <c r="I581" i="1" s="1"/>
  <c r="J581" i="1" l="1"/>
  <c r="H582" i="1"/>
  <c r="I582" i="1" s="1"/>
  <c r="H583" i="1" s="1"/>
  <c r="I583" i="1" s="1"/>
  <c r="H584" i="1" s="1"/>
  <c r="I584" i="1" s="1"/>
  <c r="H585" i="1" s="1"/>
  <c r="I585" i="1" s="1"/>
  <c r="H586" i="1" s="1"/>
  <c r="I586" i="1" s="1"/>
  <c r="H587" i="1" s="1"/>
  <c r="I587" i="1" s="1"/>
  <c r="H588" i="1" s="1"/>
  <c r="I588" i="1" s="1"/>
  <c r="H589" i="1" s="1"/>
  <c r="I589" i="1" s="1"/>
  <c r="H590" i="1" s="1"/>
  <c r="I590" i="1" s="1"/>
  <c r="H591" i="1" s="1"/>
  <c r="I591" i="1" s="1"/>
  <c r="H592" i="1" s="1"/>
  <c r="I592" i="1" s="1"/>
  <c r="H593" i="1" s="1"/>
  <c r="I593" i="1" s="1"/>
  <c r="H594" i="1" s="1"/>
  <c r="I594" i="1" s="1"/>
  <c r="H595" i="1" s="1"/>
  <c r="I595" i="1" s="1"/>
  <c r="H596" i="1" s="1"/>
  <c r="I596" i="1" s="1"/>
  <c r="H597" i="1" s="1"/>
  <c r="I597" i="1" s="1"/>
  <c r="H598" i="1" s="1"/>
  <c r="I598" i="1" s="1"/>
  <c r="H599" i="1" s="1"/>
  <c r="I599" i="1" s="1"/>
  <c r="H600" i="1" s="1"/>
  <c r="I600" i="1" s="1"/>
  <c r="H601" i="1" s="1"/>
  <c r="I601" i="1" s="1"/>
  <c r="H602" i="1" s="1"/>
  <c r="I602" i="1" s="1"/>
  <c r="H603" i="1" s="1"/>
  <c r="I603" i="1" s="1"/>
  <c r="H604" i="1" s="1"/>
  <c r="I604" i="1" s="1"/>
  <c r="H605" i="1" s="1"/>
  <c r="I605" i="1" s="1"/>
  <c r="H606" i="1" s="1"/>
  <c r="I606" i="1" s="1"/>
  <c r="H607" i="1" s="1"/>
  <c r="I607" i="1" s="1"/>
  <c r="H608" i="1" s="1"/>
  <c r="I608" i="1" s="1"/>
  <c r="H609" i="1" s="1"/>
  <c r="I609" i="1" s="1"/>
  <c r="H610" i="1" s="1"/>
  <c r="I610" i="1" s="1"/>
  <c r="H611" i="1" s="1"/>
  <c r="I611" i="1" s="1"/>
  <c r="H612" i="1" s="1"/>
  <c r="I612" i="1" s="1"/>
  <c r="H613" i="1" s="1"/>
  <c r="I613" i="1" s="1"/>
  <c r="J613" i="1" l="1"/>
  <c r="H614" i="1"/>
  <c r="I614" i="1" s="1"/>
  <c r="H615" i="1" s="1"/>
  <c r="I615" i="1" s="1"/>
  <c r="H616" i="1" s="1"/>
  <c r="I616" i="1" s="1"/>
  <c r="H617" i="1" s="1"/>
  <c r="I617" i="1" s="1"/>
  <c r="H618" i="1" s="1"/>
  <c r="I618" i="1" s="1"/>
  <c r="H619" i="1" s="1"/>
  <c r="I619" i="1" s="1"/>
  <c r="H620" i="1" s="1"/>
  <c r="I620" i="1" s="1"/>
</calcChain>
</file>

<file path=xl/sharedStrings.xml><?xml version="1.0" encoding="utf-8"?>
<sst xmlns="http://schemas.openxmlformats.org/spreadsheetml/2006/main" count="924" uniqueCount="67">
  <si>
    <t>Signal</t>
  </si>
  <si>
    <t>Short</t>
  </si>
  <si>
    <t>Long</t>
  </si>
  <si>
    <t>Year</t>
  </si>
  <si>
    <t>CAGR</t>
  </si>
  <si>
    <t>Percentage</t>
  </si>
  <si>
    <t>Gain / Loss</t>
  </si>
  <si>
    <t>Dollars</t>
  </si>
  <si>
    <t>Compounded</t>
  </si>
  <si>
    <t>Returns</t>
  </si>
  <si>
    <t>Price $/sh</t>
  </si>
  <si>
    <t>Yearly</t>
  </si>
  <si>
    <t>Return</t>
  </si>
  <si>
    <t>Trade Date</t>
  </si>
  <si>
    <t>End of Year Compounded Rate of Return</t>
  </si>
  <si>
    <t>Years</t>
  </si>
  <si>
    <t>Our Returns (%)</t>
  </si>
  <si>
    <t>Buy &amp; Hold (%)</t>
  </si>
  <si>
    <t>Our Returns</t>
  </si>
  <si>
    <t>Signals</t>
  </si>
  <si>
    <t>B&amp;H Returns</t>
  </si>
  <si>
    <t>Reference: http://www.moneychimp.com/calculator/discount_rate_calculator.htm</t>
  </si>
  <si>
    <t>No. of</t>
  </si>
  <si>
    <t>Buy-&amp;-Hold</t>
  </si>
  <si>
    <t>Close</t>
  </si>
  <si>
    <t>EOY Close</t>
  </si>
  <si>
    <t>Our Trading Return</t>
  </si>
  <si>
    <t>Buy &amp; Hold</t>
  </si>
  <si>
    <t>AGGRESSIVE</t>
  </si>
  <si>
    <t>MODERATE</t>
  </si>
  <si>
    <t>Compounded Annual Growth Rate</t>
  </si>
  <si>
    <t>Our Models vs. Buy and Hold</t>
  </si>
  <si>
    <t>MODEL</t>
  </si>
  <si>
    <t>ETF:  QQQ</t>
  </si>
  <si>
    <t>Aggressive Model</t>
  </si>
  <si>
    <t>Moderate Model</t>
  </si>
  <si>
    <t>AGGRESSIVE MODEL</t>
  </si>
  <si>
    <t>MODERATE MODEL</t>
  </si>
  <si>
    <t>BUY &amp; HOLD STRATEGY</t>
  </si>
  <si>
    <t>initial: 100000</t>
  </si>
  <si>
    <t xml:space="preserve">          Year End % Returns</t>
  </si>
  <si>
    <t>Year End $ Compounded Rate of Return</t>
  </si>
  <si>
    <t xml:space="preserve">            QQQ AGGRESSIVE MODEL RESULTS</t>
  </si>
  <si>
    <t xml:space="preserve">            QQQ MODERATE MODEL RESULTS</t>
  </si>
  <si>
    <t xml:space="preserve"> </t>
  </si>
  <si>
    <t>QQQ MODERATE MODEL (avg. 6.9 signals per year)</t>
  </si>
  <si>
    <t>QQQ AGGRESSIVE MODEL (avg. 33.0 signals per year)</t>
  </si>
  <si>
    <t>Trade</t>
  </si>
  <si>
    <t>Long Positions</t>
  </si>
  <si>
    <t>Short Positions</t>
  </si>
  <si>
    <t>AVG</t>
  </si>
  <si>
    <t xml:space="preserve">               (final-initial)/initial * 100</t>
  </si>
  <si>
    <t>Sums</t>
  </si>
  <si>
    <t>Arithmetic Totals</t>
  </si>
  <si>
    <t>Last Updated: 12/31/24</t>
  </si>
  <si>
    <t>present: 6186588</t>
  </si>
  <si>
    <t>years: 20</t>
  </si>
  <si>
    <t>EOY 2024</t>
  </si>
  <si>
    <t>Outperformed the market 13 of 20 years</t>
  </si>
  <si>
    <t>present: 1412776</t>
  </si>
  <si>
    <t>present: 2106362</t>
  </si>
  <si>
    <t>Compounded Annual Growth Rate: 16.5%</t>
  </si>
  <si>
    <t>Compounded Annual Growth Rate: 22.9%</t>
  </si>
  <si>
    <t>Outperformed the market 8 of 20 years</t>
  </si>
  <si>
    <t>Gains</t>
  </si>
  <si>
    <t>Losses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</si>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</sst>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/d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E4B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165" fontId="1" fillId="0" borderId="0" xfId="0" applyNumberFormat="1" applyFont="1"/>
    <xf numFmtId="165" fontId="2" fillId="0" borderId="0" xfId="0" applyNumberFormat="1" applyFont="1"/>
    <xf numFmtId="6" fontId="1" fillId="0" borderId="0" xfId="0" applyNumberFormat="1" applyFont="1"/>
    <xf numFmtId="14" fontId="0" fillId="0" borderId="0" xfId="0" applyNumberFormat="1"/>
    <xf numFmtId="165" fontId="3" fillId="0" borderId="0" xfId="0" applyNumberFormat="1" applyFont="1"/>
    <xf numFmtId="0" fontId="4" fillId="0" borderId="0" xfId="0" applyFont="1"/>
    <xf numFmtId="165" fontId="5" fillId="0" borderId="0" xfId="0" applyNumberFormat="1" applyFont="1"/>
    <xf numFmtId="0" fontId="1" fillId="3" borderId="0" xfId="0" applyFont="1" applyFill="1"/>
    <xf numFmtId="0" fontId="4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4B0"/>
      <color rgb="FFDE8282"/>
      <color rgb="FFBADC0E"/>
      <color rgb="FF7CD030"/>
      <color rgb="FFE9E9DF"/>
      <color rgb="FFE2E3D5"/>
      <color rgb="FFDBDCCA"/>
      <color rgb="FFC2BEB2"/>
      <color rgb="FF497A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>
                <a:solidFill>
                  <a:srgbClr val="002060"/>
                </a:solidFill>
              </a:rPr>
              <a:t>QQQ Compounded Returns </a:t>
            </a:r>
          </a:p>
          <a:p>
            <a:pPr>
              <a:defRPr/>
            </a:pP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Our Model Returns vs. Buy and Hold</a:t>
            </a:r>
          </a:p>
        </c:rich>
      </c:tx>
      <c:layout>
        <c:manualLayout>
          <c:xMode val="edge"/>
          <c:yMode val="edge"/>
          <c:x val="0.20568910674245186"/>
          <c:y val="2.122834645669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44902748083641"/>
          <c:y val="0.17252783057290255"/>
          <c:w val="0.76211558460852769"/>
          <c:h val="0.65220490418149779"/>
        </c:manualLayout>
      </c:layout>
      <c:lineChart>
        <c:grouping val="standard"/>
        <c:varyColors val="0"/>
        <c:ser>
          <c:idx val="0"/>
          <c:order val="0"/>
          <c:tx>
            <c:strRef>
              <c:f>Sheet1!$BF$6</c:f>
              <c:strCache>
                <c:ptCount val="1"/>
                <c:pt idx="0">
                  <c:v>Aggressive Model</c:v>
                </c:pt>
              </c:strCache>
            </c:strRef>
          </c:tx>
          <c:spPr>
            <a:ln>
              <a:solidFill>
                <a:srgbClr val="497A1C"/>
              </a:solidFill>
            </a:ln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01-41DE-9D4A-AD867ED35A7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01-41DE-9D4A-AD867ED35A7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01-41DE-9D4A-AD867ED35A7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F-4455-B782-E1D3E84CDA53}"/>
                </c:ext>
              </c:extLst>
            </c:dLbl>
            <c:dLbl>
              <c:idx val="16"/>
              <c:layout>
                <c:manualLayout>
                  <c:x val="-8.6431799117893865E-2"/>
                  <c:y val="-5.6666666666666664E-2"/>
                </c:manualLayout>
              </c:layout>
              <c:tx>
                <c:rich>
                  <a:bodyPr anchorCtr="0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t>Aggressive Model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 sz="1000" b="0" i="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2117596125226"/>
                      <c:h val="8.978740157480315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9BED-4F03-8D7D-1902E9EB80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Sheet1!$BJ$8:$BJ$27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Sheet1!$BF$8:$BF$27</c:f>
              <c:numCache>
                <c:formatCode>0</c:formatCode>
                <c:ptCount val="20"/>
                <c:pt idx="0">
                  <c:v>125653</c:v>
                </c:pt>
                <c:pt idx="1">
                  <c:v>142907</c:v>
                </c:pt>
                <c:pt idx="2">
                  <c:v>161204</c:v>
                </c:pt>
                <c:pt idx="3">
                  <c:v>225368</c:v>
                </c:pt>
                <c:pt idx="4">
                  <c:v>341594</c:v>
                </c:pt>
                <c:pt idx="5">
                  <c:v>416074</c:v>
                </c:pt>
                <c:pt idx="6">
                  <c:v>496153</c:v>
                </c:pt>
                <c:pt idx="7">
                  <c:v>637299</c:v>
                </c:pt>
                <c:pt idx="8">
                  <c:v>741794</c:v>
                </c:pt>
                <c:pt idx="9">
                  <c:v>893774</c:v>
                </c:pt>
                <c:pt idx="10">
                  <c:v>1057260</c:v>
                </c:pt>
                <c:pt idx="11">
                  <c:v>1411759</c:v>
                </c:pt>
                <c:pt idx="12">
                  <c:v>1680394</c:v>
                </c:pt>
                <c:pt idx="13">
                  <c:v>2327440</c:v>
                </c:pt>
                <c:pt idx="14" formatCode="General">
                  <c:v>2591817</c:v>
                </c:pt>
                <c:pt idx="15">
                  <c:v>4418264</c:v>
                </c:pt>
                <c:pt idx="16">
                  <c:v>5130307</c:v>
                </c:pt>
                <c:pt idx="17">
                  <c:v>3675711</c:v>
                </c:pt>
                <c:pt idx="18">
                  <c:v>4872756</c:v>
                </c:pt>
                <c:pt idx="19" formatCode="General">
                  <c:v>6186588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1-41DE-9D4A-AD867ED35A70}"/>
            </c:ext>
          </c:extLst>
        </c:ser>
        <c:ser>
          <c:idx val="1"/>
          <c:order val="1"/>
          <c:tx>
            <c:strRef>
              <c:f>Sheet1!$BI$6:$BI$7</c:f>
              <c:strCache>
                <c:ptCount val="2"/>
                <c:pt idx="0">
                  <c:v>B&amp;H Returns</c:v>
                </c:pt>
                <c:pt idx="1">
                  <c:v>$100,000 </c:v>
                </c:pt>
              </c:strCache>
            </c:strRef>
          </c:tx>
          <c:spPr>
            <a:ln>
              <a:solidFill>
                <a:srgbClr val="DE8282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8.6421300430229622E-2"/>
                  <c:y val="-2.2179790026247942E-3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Buy</a:t>
                    </a:r>
                    <a:r>
                      <a:rPr lang="en-US" sz="1000" b="1" baseline="0"/>
                      <a:t> &amp; Hold</a:t>
                    </a:r>
                    <a:endParaRPr lang="en-US" sz="1000" b="1"/>
                  </a:p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16394639411796"/>
                      <c:h val="6.475264729839803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2701-41DE-9D4A-AD867ED35A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Sheet1!$BJ$8:$BJ$27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Sheet1!$BI$8:$BI$27</c:f>
              <c:numCache>
                <c:formatCode>0</c:formatCode>
                <c:ptCount val="20"/>
                <c:pt idx="0">
                  <c:v>100899.99999999999</c:v>
                </c:pt>
                <c:pt idx="1">
                  <c:v>108063.89999999998</c:v>
                </c:pt>
                <c:pt idx="2">
                  <c:v>128596.04099999997</c:v>
                </c:pt>
                <c:pt idx="3">
                  <c:v>74842.89586199999</c:v>
                </c:pt>
                <c:pt idx="4">
                  <c:v>115781.95989851399</c:v>
                </c:pt>
                <c:pt idx="5">
                  <c:v>138822.56991831827</c:v>
                </c:pt>
                <c:pt idx="6">
                  <c:v>143542.53729554109</c:v>
                </c:pt>
                <c:pt idx="7">
                  <c:v>169523.73654603402</c:v>
                </c:pt>
                <c:pt idx="8">
                  <c:v>231569.4241218825</c:v>
                </c:pt>
                <c:pt idx="9">
                  <c:v>276030.75355328392</c:v>
                </c:pt>
                <c:pt idx="10">
                  <c:v>301977.64438729262</c:v>
                </c:pt>
                <c:pt idx="11">
                  <c:v>323418.05713879038</c:v>
                </c:pt>
                <c:pt idx="12">
                  <c:v>429175.76182317483</c:v>
                </c:pt>
                <c:pt idx="13" formatCode="General">
                  <c:v>426601</c:v>
                </c:pt>
                <c:pt idx="14" formatCode="General">
                  <c:v>587856</c:v>
                </c:pt>
                <c:pt idx="15" formatCode="General">
                  <c:v>867675</c:v>
                </c:pt>
                <c:pt idx="16" formatCode="General">
                  <c:v>1100212</c:v>
                </c:pt>
                <c:pt idx="17" formatCode="General">
                  <c:v>736042</c:v>
                </c:pt>
                <c:pt idx="18" formatCode="General">
                  <c:v>1132032</c:v>
                </c:pt>
                <c:pt idx="19" formatCode="General">
                  <c:v>1412776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01-41DE-9D4A-AD867ED35A70}"/>
            </c:ext>
          </c:extLst>
        </c:ser>
        <c:ser>
          <c:idx val="2"/>
          <c:order val="2"/>
          <c:tx>
            <c:strRef>
              <c:f>Sheet1!$BG$6</c:f>
              <c:strCache>
                <c:ptCount val="1"/>
                <c:pt idx="0">
                  <c:v>Moderate Model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01-41DE-9D4A-AD867ED35A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01-41DE-9D4A-AD867ED35A7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01-41DE-9D4A-AD867ED35A7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01-41DE-9D4A-AD867ED35A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01-41DE-9D4A-AD867ED35A7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01-41DE-9D4A-AD867ED35A7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01-41DE-9D4A-AD867ED35A7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01-41DE-9D4A-AD867ED35A7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01-41DE-9D4A-AD867ED35A7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01-41DE-9D4A-AD867ED35A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01-41DE-9D4A-AD867ED35A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01-41DE-9D4A-AD867ED35A7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01-41DE-9D4A-AD867ED35A7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01-41DE-9D4A-AD867ED35A70}"/>
                </c:ext>
              </c:extLst>
            </c:dLbl>
            <c:dLbl>
              <c:idx val="14"/>
              <c:layout>
                <c:manualLayout>
                  <c:x val="-1.6494845360824843E-2"/>
                  <c:y val="-0.142182677165354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Moderate Model</a:t>
                    </a: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 b="1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59055118110236"/>
                      <c:h val="7.632125984251968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4-2701-41DE-9D4A-AD867ED35A7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F-4455-B782-E1D3E84CDA5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D-4F03-8D7D-1902E9EB80F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6-434F-93D7-DF7A854265B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0-4F12-8741-63382C6FD46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8-4569-B453-3342A82527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Sheet1!$BJ$8:$BJ$27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Sheet1!$BG$8:$BG$27</c:f>
              <c:numCache>
                <c:formatCode>0</c:formatCode>
                <c:ptCount val="20"/>
                <c:pt idx="0">
                  <c:v>124043</c:v>
                </c:pt>
                <c:pt idx="1">
                  <c:v>140392</c:v>
                </c:pt>
                <c:pt idx="2" formatCode="General">
                  <c:v>153422</c:v>
                </c:pt>
                <c:pt idx="3" formatCode="General">
                  <c:v>239539</c:v>
                </c:pt>
                <c:pt idx="4" formatCode="General">
                  <c:v>313538</c:v>
                </c:pt>
                <c:pt idx="5" formatCode="General">
                  <c:v>359770</c:v>
                </c:pt>
                <c:pt idx="6" formatCode="General">
                  <c:v>364188</c:v>
                </c:pt>
                <c:pt idx="7" formatCode="General">
                  <c:v>448593</c:v>
                </c:pt>
                <c:pt idx="8" formatCode="General">
                  <c:v>577067</c:v>
                </c:pt>
                <c:pt idx="9" formatCode="General">
                  <c:v>642023</c:v>
                </c:pt>
                <c:pt idx="10" formatCode="General">
                  <c:v>628439</c:v>
                </c:pt>
                <c:pt idx="11" formatCode="General">
                  <c:v>689434</c:v>
                </c:pt>
                <c:pt idx="12" formatCode="General">
                  <c:v>892031</c:v>
                </c:pt>
                <c:pt idx="13" formatCode="General">
                  <c:v>953460</c:v>
                </c:pt>
                <c:pt idx="14" formatCode="General">
                  <c:v>848842</c:v>
                </c:pt>
                <c:pt idx="15" formatCode="General">
                  <c:v>1357025</c:v>
                </c:pt>
                <c:pt idx="16" formatCode="General">
                  <c:v>1647817</c:v>
                </c:pt>
                <c:pt idx="17" formatCode="General">
                  <c:v>1380673</c:v>
                </c:pt>
                <c:pt idx="18" formatCode="General">
                  <c:v>1759518</c:v>
                </c:pt>
                <c:pt idx="19" formatCode="General">
                  <c:v>2106362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701-41DE-9D4A-AD867ED35A70}"/>
            </c:ext>
          </c:extLst>
        </c:ser>
        <c:ser>
          <c:idx val="3"/>
          <c:order val="3"/>
          <c:tx>
            <c:strRef>
              <c:f>Sheet1!$BH$6</c:f>
              <c:strCache>
                <c:ptCount val="1"/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01-41DE-9D4A-AD867ED35A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01-41DE-9D4A-AD867ED35A7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01-41DE-9D4A-AD867ED35A7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01-41DE-9D4A-AD867ED35A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701-41DE-9D4A-AD867ED35A7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01-41DE-9D4A-AD867ED35A7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701-41DE-9D4A-AD867ED35A7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01-41DE-9D4A-AD867ED35A7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701-41DE-9D4A-AD867ED35A7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01-41DE-9D4A-AD867ED35A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701-41DE-9D4A-AD867ED35A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01-41DE-9D4A-AD867ED35A7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701-41DE-9D4A-AD867ED35A7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701-41DE-9D4A-AD867ED35A70}"/>
                </c:ext>
              </c:extLst>
            </c:dLbl>
            <c:dLbl>
              <c:idx val="14"/>
              <c:layout>
                <c:manualLayout>
                  <c:x val="4.0860244892294657E-3"/>
                  <c:y val="-4.077559489187335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b="1"/>
                      <a:t>Conservative Model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7187554198897"/>
                      <c:h val="2.07497243660418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4-2701-41DE-9D4A-AD867ED35A7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F-4455-B782-E1D3E84CDA5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D-4F03-8D7D-1902E9EB80F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Sheet1!$BJ$8:$BJ$27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Sheet1!$BH$8:$BH$25</c:f>
              <c:numCache>
                <c:formatCode>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701-41DE-9D4A-AD867ED35A70}"/>
            </c:ext>
          </c:extLst>
        </c:ser>
        <c:ser>
          <c:idx val="4"/>
          <c:order val="4"/>
          <c:tx>
            <c:strRef>
              <c:f>Sheet1!$BJ$7</c:f>
              <c:strCache>
                <c:ptCount val="1"/>
                <c:pt idx="0">
                  <c:v>Years</c:v>
                </c:pt>
              </c:strCache>
            </c:strRef>
          </c:tx>
          <c:marker>
            <c:symbol val="none"/>
          </c:marker>
          <c:cat>
            <c:numRef>
              <c:f>Sheet1!$BJ$8:$BJ$27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Sheet1!$BJ$8:$BJ$24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701-41DE-9D4A-AD867ED3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398016"/>
        <c:axId val="251441152"/>
      </c:lineChart>
      <c:catAx>
        <c:axId val="25139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Years 2005 - 2024</a:t>
                </a:r>
              </a:p>
            </c:rich>
          </c:tx>
          <c:layout>
            <c:manualLayout>
              <c:xMode val="edge"/>
              <c:yMode val="edge"/>
              <c:x val="0.39629347656046304"/>
              <c:y val="0.923864784143361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 baseline="0"/>
            </a:pPr>
            <a:endParaRPr lang="en-US"/>
          </a:p>
        </c:txPr>
        <c:crossAx val="251441152"/>
        <c:crosses val="autoZero"/>
        <c:auto val="1"/>
        <c:lblAlgn val="ctr"/>
        <c:lblOffset val="100"/>
        <c:noMultiLvlLbl val="0"/>
      </c:catAx>
      <c:valAx>
        <c:axId val="251441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Returns in US Dollars $</a:t>
                </a:r>
              </a:p>
            </c:rich>
          </c:tx>
          <c:layout>
            <c:manualLayout>
              <c:xMode val="edge"/>
              <c:yMode val="edge"/>
              <c:x val="1.228575898211399E-2"/>
              <c:y val="0.2640268802606571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251398016"/>
        <c:crosses val="autoZero"/>
        <c:crossBetween val="between"/>
      </c:valAx>
      <c:spPr>
        <a:solidFill>
          <a:schemeClr val="bg2"/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>
                <a:solidFill>
                  <a:srgbClr val="002060"/>
                </a:solidFill>
              </a:rPr>
              <a:t>Compounded Annual Growth Rate (CAGR)</a:t>
            </a:r>
          </a:p>
          <a:p>
            <a:pPr>
              <a:defRPr/>
            </a:pP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Our Model Returns vs. Buy and Hold</a:t>
            </a:r>
          </a:p>
        </c:rich>
      </c:tx>
      <c:layout>
        <c:manualLayout>
          <c:xMode val="edge"/>
          <c:yMode val="edge"/>
          <c:x val="0.17484429830886525"/>
          <c:y val="3.14173228346456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bg2"/>
        </a:solidFill>
      </c:spPr>
    </c:floor>
    <c:sideWall>
      <c:thickness val="0"/>
      <c:spPr>
        <a:solidFill>
          <a:schemeClr val="bg2"/>
        </a:solidFill>
      </c:spPr>
    </c:sideWall>
    <c:backWall>
      <c:thickness val="0"/>
      <c:spPr>
        <a:solidFill>
          <a:schemeClr val="bg2"/>
        </a:solidFill>
      </c:spPr>
    </c:backWall>
    <c:plotArea>
      <c:layout>
        <c:manualLayout>
          <c:layoutTarget val="inner"/>
          <c:xMode val="edge"/>
          <c:yMode val="edge"/>
          <c:x val="0.1390675204061031"/>
          <c:y val="0.17397681833394987"/>
          <c:w val="0.83039817138242333"/>
          <c:h val="0.5998773978756011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E73C-431A-98BC-CB939F8B36A8}"/>
              </c:ext>
            </c:extLst>
          </c:dPt>
          <c:dPt>
            <c:idx val="1"/>
            <c:invertIfNegative val="0"/>
            <c:bubble3D val="0"/>
            <c:spPr>
              <a:solidFill>
                <a:srgbClr val="7CD030"/>
              </a:solidFill>
            </c:spPr>
            <c:extLst>
              <c:ext xmlns:c16="http://schemas.microsoft.com/office/drawing/2014/chart" uri="{C3380CC4-5D6E-409C-BE32-E72D297353CC}">
                <c16:uniqueId val="{00000003-E73C-431A-98BC-CB939F8B36A8}"/>
              </c:ext>
            </c:extLst>
          </c:dPt>
          <c:dPt>
            <c:idx val="2"/>
            <c:invertIfNegative val="0"/>
            <c:bubble3D val="0"/>
            <c:spPr>
              <a:solidFill>
                <a:srgbClr val="DE8282"/>
              </a:solidFill>
            </c:spPr>
            <c:extLst>
              <c:ext xmlns:c16="http://schemas.microsoft.com/office/drawing/2014/chart" uri="{C3380CC4-5D6E-409C-BE32-E72D297353CC}">
                <c16:uniqueId val="{00000007-E73C-431A-98BC-CB939F8B36A8}"/>
              </c:ext>
            </c:extLst>
          </c:dPt>
          <c:dPt>
            <c:idx val="3"/>
            <c:invertIfNegative val="0"/>
            <c:bubble3D val="0"/>
            <c:spPr>
              <a:solidFill>
                <a:srgbClr val="BADC0E"/>
              </a:solidFill>
            </c:spPr>
            <c:extLst>
              <c:ext xmlns:c16="http://schemas.microsoft.com/office/drawing/2014/chart" uri="{C3380CC4-5D6E-409C-BE32-E72D297353CC}">
                <c16:uniqueId val="{00000009-E73C-431A-98BC-CB939F8B36A8}"/>
              </c:ext>
            </c:extLst>
          </c:dPt>
          <c:dPt>
            <c:idx val="4"/>
            <c:invertIfNegative val="0"/>
            <c:bubble3D val="0"/>
            <c:spPr>
              <a:solidFill>
                <a:srgbClr val="DE8282"/>
              </a:solidFill>
            </c:spPr>
            <c:extLst>
              <c:ext xmlns:c16="http://schemas.microsoft.com/office/drawing/2014/chart" uri="{C3380CC4-5D6E-409C-BE32-E72D297353CC}">
                <c16:uniqueId val="{0000000B-E73C-431A-98BC-CB939F8B36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Sheet1!$AW$6:$AZ$6</c15:sqref>
                  </c15:fullRef>
                </c:ext>
              </c:extLst>
              <c:f>(Sheet1!$AW$6:$AX$6,Sheet1!$AZ$6)</c:f>
              <c:strCache>
                <c:ptCount val="3"/>
                <c:pt idx="0">
                  <c:v>AGGRESSIVE MODEL</c:v>
                </c:pt>
                <c:pt idx="1">
                  <c:v>MODERATE MODEL</c:v>
                </c:pt>
                <c:pt idx="2">
                  <c:v>BUY &amp; HOLD STRATEGY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Sheet1!$AW$8:$AZ$8</c15:sqref>
                  </c15:fullRef>
                </c:ext>
              </c:extLst>
              <c:f>(Sheet1!$AW$8:$AX$8,Sheet1!$AZ$8)</c:f>
              <c:numCache>
                <c:formatCode>General</c:formatCode>
                <c:ptCount val="3"/>
                <c:pt idx="0" formatCode="0.0">
                  <c:v>22.9</c:v>
                </c:pt>
                <c:pt idx="1">
                  <c:v>16.5</c:v>
                </c:pt>
                <c:pt idx="2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3C-431A-98BC-CB939F8B3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7"/>
        <c:gapDepth val="226"/>
        <c:shape val="box"/>
        <c:axId val="251452800"/>
        <c:axId val="251221120"/>
        <c:axId val="0"/>
      </c:bar3DChart>
      <c:catAx>
        <c:axId val="25145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400" baseline="0"/>
                </a:pPr>
                <a:r>
                  <a:rPr lang="en-US" sz="1400" baseline="0"/>
                  <a:t>Years 2005 - 2024</a:t>
                </a:r>
              </a:p>
            </c:rich>
          </c:tx>
          <c:layout>
            <c:manualLayout>
              <c:xMode val="edge"/>
              <c:yMode val="edge"/>
              <c:x val="0.37100429306801769"/>
              <c:y val="0.9126769020093223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51221120"/>
        <c:crosses val="autoZero"/>
        <c:auto val="1"/>
        <c:lblAlgn val="ctr"/>
        <c:lblOffset val="100"/>
        <c:noMultiLvlLbl val="0"/>
      </c:catAx>
      <c:valAx>
        <c:axId val="251221120"/>
        <c:scaling>
          <c:orientation val="minMax"/>
          <c:max val="25"/>
        </c:scaling>
        <c:delete val="0"/>
        <c:axPos val="l"/>
        <c:majorGridlines>
          <c:spPr>
            <a:ln w="6350"/>
          </c:spPr>
        </c:majorGridlines>
        <c:title>
          <c:tx>
            <c:rich>
              <a:bodyPr rot="-5400000" vert="horz"/>
              <a:lstStyle/>
              <a:p>
                <a:pPr>
                  <a:defRPr sz="1400" baseline="0"/>
                </a:pPr>
                <a:r>
                  <a:rPr lang="en-US" sz="1400" baseline="0"/>
                  <a:t> CAGR Percent Return</a:t>
                </a:r>
              </a:p>
            </c:rich>
          </c:tx>
          <c:layout>
            <c:manualLayout>
              <c:xMode val="edge"/>
              <c:yMode val="edge"/>
              <c:x val="1.3805971621968307E-2"/>
              <c:y val="0.2943206402478378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0" i="0" baseline="0"/>
            </a:pPr>
            <a:endParaRPr lang="en-US"/>
          </a:p>
        </c:txPr>
        <c:crossAx val="251452800"/>
        <c:crosses val="autoZero"/>
        <c:crossBetween val="between"/>
        <c:majorUnit val="5"/>
        <c:minorUnit val="1"/>
      </c:valAx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b="1" i="0" baseline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66675</xdr:colOff>
      <xdr:row>29</xdr:row>
      <xdr:rowOff>34925</xdr:rowOff>
    </xdr:from>
    <xdr:to>
      <xdr:col>61</xdr:col>
      <xdr:colOff>390525</xdr:colOff>
      <xdr:row>49</xdr:row>
      <xdr:rowOff>34925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127000</xdr:colOff>
      <xdr:row>10</xdr:row>
      <xdr:rowOff>25400</xdr:rowOff>
    </xdr:from>
    <xdr:to>
      <xdr:col>52</xdr:col>
      <xdr:colOff>787400</xdr:colOff>
      <xdr:row>30</xdr:row>
      <xdr:rowOff>139700</xdr:rowOff>
    </xdr:to>
    <xdr:graphicFrame macro="">
      <xdr:nvGraphicFramePr>
        <xdr:cNvPr id="5" name="Chart 4" title="Compounded Annual Growth Ra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X685"/>
  <sheetViews>
    <sheetView tabSelected="1" topLeftCell="V152" zoomScale="85" zoomScaleNormal="85" workbookViewId="0">
      <selection activeCell="AC183" sqref="AC183"/>
    </sheetView>
  </sheetViews>
  <sheetFormatPr defaultRowHeight="15" x14ac:dyDescent="0.25"/>
  <cols>
    <col min="1" max="1" width="5.28515625" customWidth="1"/>
    <col min="2" max="2" width="3.42578125" customWidth="1"/>
    <col min="3" max="3" width="5.85546875" customWidth="1"/>
    <col min="4" max="4" width="9.7109375" customWidth="1"/>
    <col min="5" max="5" width="8.5703125" customWidth="1"/>
    <col min="6" max="6" width="2.85546875" customWidth="1"/>
    <col min="7" max="7" width="9.85546875" customWidth="1"/>
    <col min="8" max="8" width="9.5703125" customWidth="1"/>
    <col min="9" max="9" width="12.28515625" customWidth="1"/>
    <col min="10" max="10" width="6.42578125" customWidth="1"/>
    <col min="11" max="11" width="6.28515625" customWidth="1"/>
    <col min="12" max="12" width="5.5703125" customWidth="1"/>
    <col min="13" max="13" width="3.5703125" customWidth="1"/>
    <col min="14" max="14" width="3.28515625" customWidth="1"/>
    <col min="15" max="15" width="5.140625" customWidth="1"/>
    <col min="16" max="16" width="15.42578125" customWidth="1"/>
    <col min="17" max="17" width="13.140625" customWidth="1"/>
    <col min="18" max="18" width="10.85546875" customWidth="1"/>
    <col min="19" max="19" width="11.42578125" customWidth="1"/>
    <col min="20" max="20" width="6.140625" customWidth="1"/>
    <col min="21" max="21" width="5.85546875" customWidth="1"/>
    <col min="22" max="22" width="18.85546875" customWidth="1"/>
    <col min="23" max="23" width="6.140625" customWidth="1"/>
    <col min="24" max="24" width="3.5703125" customWidth="1"/>
    <col min="25" max="25" width="5.5703125" customWidth="1"/>
    <col min="26" max="26" width="10" customWidth="1"/>
    <col min="27" max="27" width="8.85546875" customWidth="1"/>
    <col min="28" max="28" width="3.5703125" customWidth="1"/>
    <col min="29" max="29" width="10.28515625" customWidth="1"/>
    <col min="30" max="30" width="9.5703125" customWidth="1"/>
    <col min="31" max="31" width="9.85546875" customWidth="1"/>
    <col min="32" max="32" width="6.42578125" customWidth="1"/>
    <col min="33" max="33" width="6.5703125" customWidth="1"/>
    <col min="34" max="34" width="5.85546875" customWidth="1"/>
    <col min="35" max="35" width="2.42578125" customWidth="1"/>
    <col min="36" max="36" width="2.85546875" customWidth="1"/>
    <col min="37" max="37" width="5.5703125" customWidth="1"/>
    <col min="38" max="38" width="15.5703125" customWidth="1"/>
    <col min="39" max="39" width="12.85546875" customWidth="1"/>
    <col min="40" max="40" width="9.85546875" customWidth="1"/>
    <col min="41" max="41" width="9.5703125" customWidth="1"/>
    <col min="42" max="42" width="6.140625" customWidth="1"/>
    <col min="43" max="43" width="8.85546875" customWidth="1"/>
    <col min="44" max="44" width="1.5703125" customWidth="1"/>
    <col min="45" max="45" width="10.85546875" customWidth="1"/>
    <col min="46" max="46" width="9" customWidth="1"/>
    <col min="47" max="47" width="5.85546875" customWidth="1"/>
    <col min="48" max="48" width="7.28515625" customWidth="1"/>
    <col min="49" max="49" width="17.42578125" customWidth="1"/>
    <col min="50" max="50" width="16.85546875" customWidth="1"/>
    <col min="51" max="51" width="9.85546875" customWidth="1"/>
    <col min="52" max="52" width="9.42578125" customWidth="1"/>
    <col min="53" max="53" width="11.85546875" customWidth="1"/>
    <col min="54" max="54" width="7.42578125" customWidth="1"/>
    <col min="57" max="57" width="12.5703125" customWidth="1"/>
    <col min="58" max="58" width="16" customWidth="1"/>
    <col min="59" max="59" width="10.140625" customWidth="1"/>
    <col min="60" max="60" width="7" customWidth="1"/>
    <col min="61" max="61" width="9.5703125" customWidth="1"/>
    <col min="62" max="62" width="7" customWidth="1"/>
    <col min="63" max="63" width="15.42578125" customWidth="1"/>
    <col min="64" max="64" width="9.140625" customWidth="1"/>
    <col min="65" max="65" width="6.28515625" customWidth="1"/>
    <col min="66" max="66" width="9.5703125" customWidth="1"/>
    <col min="67" max="67" width="6.140625" customWidth="1"/>
    <col min="68" max="68" width="5.5703125" customWidth="1"/>
    <col min="69" max="69" width="10.42578125" customWidth="1"/>
    <col min="70" max="70" width="10.140625" customWidth="1"/>
    <col min="71" max="71" width="10.42578125" customWidth="1"/>
    <col min="72" max="72" width="9.85546875" customWidth="1"/>
    <col min="73" max="73" width="10.28515625" customWidth="1"/>
    <col min="74" max="74" width="10.140625" customWidth="1"/>
    <col min="83" max="83" width="9.85546875" customWidth="1"/>
    <col min="84" max="84" width="15.140625" customWidth="1"/>
    <col min="85" max="85" width="14.42578125" customWidth="1"/>
    <col min="86" max="86" width="16.85546875" customWidth="1"/>
    <col min="87" max="87" width="10" customWidth="1"/>
  </cols>
  <sheetData>
    <row r="3" spans="1:76" ht="18.75" x14ac:dyDescent="0.3">
      <c r="D3" s="13" t="s">
        <v>46</v>
      </c>
      <c r="O3" s="15"/>
      <c r="P3" s="16" t="s">
        <v>42</v>
      </c>
      <c r="Q3" s="17"/>
      <c r="R3" s="17"/>
      <c r="S3" s="17"/>
      <c r="T3" s="17"/>
      <c r="U3" s="17"/>
      <c r="Z3" s="13" t="s">
        <v>45</v>
      </c>
      <c r="AK3" s="17"/>
      <c r="AL3" s="16" t="s">
        <v>43</v>
      </c>
      <c r="AM3" s="17"/>
      <c r="AN3" s="17"/>
      <c r="AO3" s="17"/>
      <c r="AP3" s="17"/>
      <c r="AQ3" s="17"/>
      <c r="AX3" s="1" t="s">
        <v>30</v>
      </c>
      <c r="BD3" s="13"/>
      <c r="BF3" s="1" t="s">
        <v>28</v>
      </c>
      <c r="BG3" s="1" t="s">
        <v>29</v>
      </c>
      <c r="BH3" s="1"/>
      <c r="BN3" s="13"/>
    </row>
    <row r="4" spans="1:76" x14ac:dyDescent="0.25">
      <c r="E4" s="1"/>
      <c r="R4" s="1"/>
      <c r="AX4" s="1" t="s">
        <v>31</v>
      </c>
      <c r="BF4" s="1" t="s">
        <v>32</v>
      </c>
      <c r="BG4" s="1" t="s">
        <v>32</v>
      </c>
      <c r="BH4" s="1"/>
    </row>
    <row r="5" spans="1:76" x14ac:dyDescent="0.25">
      <c r="C5" s="1"/>
      <c r="D5" s="1"/>
      <c r="E5" s="1" t="s">
        <v>47</v>
      </c>
      <c r="G5" s="1" t="s">
        <v>5</v>
      </c>
      <c r="H5" s="1" t="s">
        <v>7</v>
      </c>
      <c r="I5" s="1" t="s">
        <v>8</v>
      </c>
      <c r="J5" s="1" t="s">
        <v>11</v>
      </c>
      <c r="K5" s="1" t="s">
        <v>23</v>
      </c>
      <c r="P5" s="1"/>
      <c r="R5" s="1" t="s">
        <v>41</v>
      </c>
      <c r="Y5" s="1"/>
      <c r="Z5" s="1"/>
      <c r="AA5" s="1" t="s">
        <v>47</v>
      </c>
      <c r="AC5" s="1" t="s">
        <v>5</v>
      </c>
      <c r="AD5" s="1" t="s">
        <v>7</v>
      </c>
      <c r="AE5" s="1" t="s">
        <v>8</v>
      </c>
      <c r="AF5" s="1" t="s">
        <v>11</v>
      </c>
      <c r="AG5" s="1" t="s">
        <v>23</v>
      </c>
      <c r="AL5" s="1"/>
      <c r="AN5" s="1" t="s">
        <v>41</v>
      </c>
      <c r="BD5" s="1" t="s">
        <v>33</v>
      </c>
      <c r="BF5" t="s">
        <v>14</v>
      </c>
      <c r="BN5" s="1"/>
      <c r="BU5" s="1"/>
    </row>
    <row r="6" spans="1:76" x14ac:dyDescent="0.25">
      <c r="A6" s="1" t="s">
        <v>3</v>
      </c>
      <c r="C6" s="1" t="s">
        <v>0</v>
      </c>
      <c r="D6" s="1" t="s">
        <v>13</v>
      </c>
      <c r="E6" s="1" t="s">
        <v>10</v>
      </c>
      <c r="G6" s="1" t="s">
        <v>6</v>
      </c>
      <c r="H6" s="1" t="s">
        <v>6</v>
      </c>
      <c r="I6" s="1" t="s">
        <v>9</v>
      </c>
      <c r="J6" s="1" t="s">
        <v>12</v>
      </c>
      <c r="K6" s="1" t="s">
        <v>12</v>
      </c>
      <c r="L6" s="1" t="s">
        <v>4</v>
      </c>
      <c r="M6" s="1"/>
      <c r="O6" s="1"/>
      <c r="P6" s="1" t="s">
        <v>40</v>
      </c>
      <c r="Q6" s="1"/>
      <c r="R6" s="1" t="s">
        <v>18</v>
      </c>
      <c r="S6" s="1" t="s">
        <v>20</v>
      </c>
      <c r="T6" s="1" t="s">
        <v>22</v>
      </c>
      <c r="U6" s="1"/>
      <c r="W6" s="1" t="s">
        <v>3</v>
      </c>
      <c r="Y6" s="1" t="s">
        <v>0</v>
      </c>
      <c r="Z6" s="1" t="s">
        <v>13</v>
      </c>
      <c r="AA6" s="1" t="s">
        <v>10</v>
      </c>
      <c r="AC6" s="1" t="s">
        <v>6</v>
      </c>
      <c r="AD6" s="1" t="s">
        <v>6</v>
      </c>
      <c r="AE6" s="1" t="s">
        <v>9</v>
      </c>
      <c r="AF6" s="1" t="s">
        <v>12</v>
      </c>
      <c r="AG6" s="1" t="s">
        <v>12</v>
      </c>
      <c r="AH6" s="1" t="s">
        <v>4</v>
      </c>
      <c r="AI6" s="1"/>
      <c r="AK6" s="1"/>
      <c r="AL6" s="1" t="s">
        <v>40</v>
      </c>
      <c r="AM6" s="1"/>
      <c r="AN6" s="1" t="s">
        <v>18</v>
      </c>
      <c r="AO6" s="1" t="s">
        <v>20</v>
      </c>
      <c r="AP6" s="1" t="s">
        <v>22</v>
      </c>
      <c r="AQ6" s="1"/>
      <c r="AS6" s="1"/>
      <c r="AW6" s="1" t="s">
        <v>36</v>
      </c>
      <c r="AX6" s="1" t="s">
        <v>37</v>
      </c>
      <c r="AZ6" s="1" t="s">
        <v>38</v>
      </c>
      <c r="BD6" s="1"/>
      <c r="BE6" s="1"/>
      <c r="BF6" t="s">
        <v>34</v>
      </c>
      <c r="BG6" t="s">
        <v>35</v>
      </c>
      <c r="BI6" t="s">
        <v>20</v>
      </c>
      <c r="BM6" s="1"/>
      <c r="BN6" s="1"/>
      <c r="BT6" s="1"/>
      <c r="BU6" s="1"/>
      <c r="BV6" s="1"/>
      <c r="BW6" s="1"/>
      <c r="BX6" s="1"/>
    </row>
    <row r="7" spans="1:76" x14ac:dyDescent="0.25">
      <c r="A7" s="1">
        <v>2005</v>
      </c>
      <c r="B7">
        <v>1</v>
      </c>
      <c r="C7" t="s">
        <v>1</v>
      </c>
      <c r="D7" s="2">
        <v>38355</v>
      </c>
      <c r="E7" s="5">
        <v>36.1</v>
      </c>
      <c r="F7">
        <v>-1</v>
      </c>
      <c r="I7" s="1">
        <v>100000</v>
      </c>
      <c r="J7" s="8"/>
      <c r="K7" s="4"/>
      <c r="L7" s="4"/>
      <c r="M7" s="4"/>
      <c r="O7" s="1" t="s">
        <v>15</v>
      </c>
      <c r="P7" s="1" t="s">
        <v>16</v>
      </c>
      <c r="Q7" s="1" t="s">
        <v>17</v>
      </c>
      <c r="R7" s="10">
        <v>100000</v>
      </c>
      <c r="S7" s="10">
        <v>100000</v>
      </c>
      <c r="T7" s="1" t="s">
        <v>19</v>
      </c>
      <c r="U7" s="1" t="s">
        <v>4</v>
      </c>
      <c r="W7" s="1">
        <v>2005</v>
      </c>
      <c r="X7">
        <v>1</v>
      </c>
      <c r="Y7" t="s">
        <v>1</v>
      </c>
      <c r="Z7" s="2">
        <v>38355</v>
      </c>
      <c r="AA7" s="5">
        <v>36.1</v>
      </c>
      <c r="AB7">
        <v>-1</v>
      </c>
      <c r="AE7" s="1">
        <v>100000</v>
      </c>
      <c r="AF7" s="8"/>
      <c r="AG7" s="4"/>
      <c r="AH7" s="4"/>
      <c r="AI7" s="4"/>
      <c r="AK7" s="1" t="s">
        <v>15</v>
      </c>
      <c r="AL7" s="1" t="s">
        <v>16</v>
      </c>
      <c r="AM7" s="1" t="s">
        <v>17</v>
      </c>
      <c r="AN7" s="10">
        <v>100000</v>
      </c>
      <c r="AO7" s="10">
        <v>100000</v>
      </c>
      <c r="AP7" s="1" t="s">
        <v>19</v>
      </c>
      <c r="AQ7" s="1" t="s">
        <v>4</v>
      </c>
      <c r="AS7" s="1"/>
      <c r="AW7" t="s">
        <v>26</v>
      </c>
      <c r="AX7" t="s">
        <v>26</v>
      </c>
      <c r="AZ7" t="s">
        <v>27</v>
      </c>
      <c r="BD7" s="1"/>
      <c r="BE7" s="1" t="s">
        <v>17</v>
      </c>
      <c r="BF7" s="10">
        <v>100000</v>
      </c>
      <c r="BG7" s="10">
        <v>100000</v>
      </c>
      <c r="BH7" s="10"/>
      <c r="BI7" s="10">
        <v>100000</v>
      </c>
      <c r="BJ7" s="1" t="s">
        <v>15</v>
      </c>
      <c r="BM7" s="1"/>
      <c r="BN7" s="1"/>
      <c r="BT7" s="1"/>
      <c r="BU7" s="10"/>
      <c r="BV7" s="10"/>
      <c r="BW7" s="1"/>
      <c r="BX7" s="1"/>
    </row>
    <row r="8" spans="1:76" x14ac:dyDescent="0.25">
      <c r="B8">
        <v>2</v>
      </c>
      <c r="C8" t="s">
        <v>2</v>
      </c>
      <c r="D8" s="2">
        <v>38384</v>
      </c>
      <c r="E8" s="5">
        <v>33.9</v>
      </c>
      <c r="F8">
        <v>1</v>
      </c>
      <c r="G8" s="5">
        <f>(+E8-E7)/E7*F7*100</f>
        <v>6.0941828254847721</v>
      </c>
      <c r="H8" s="3">
        <f>I7*G8/100</f>
        <v>6094.1828254847715</v>
      </c>
      <c r="I8" s="3">
        <f>I7+H8</f>
        <v>106094.18282548478</v>
      </c>
      <c r="J8" s="4"/>
      <c r="K8" s="4"/>
      <c r="L8" s="4"/>
      <c r="M8" s="4"/>
      <c r="N8">
        <v>1</v>
      </c>
      <c r="O8">
        <v>2005</v>
      </c>
      <c r="P8" s="14">
        <v>25.7</v>
      </c>
      <c r="Q8" s="14">
        <v>0.9</v>
      </c>
      <c r="R8" s="3">
        <v>125653</v>
      </c>
      <c r="S8" s="3">
        <f>100000*(1+Q8/100)</f>
        <v>100899.99999999999</v>
      </c>
      <c r="T8">
        <v>37</v>
      </c>
      <c r="U8" s="4">
        <v>25.7</v>
      </c>
      <c r="X8">
        <v>2</v>
      </c>
      <c r="Y8" t="s">
        <v>2</v>
      </c>
      <c r="Z8" s="2">
        <v>38481</v>
      </c>
      <c r="AA8" s="5">
        <v>32.75</v>
      </c>
      <c r="AB8">
        <v>1</v>
      </c>
      <c r="AC8" s="5">
        <f>(+AA8-AA7)/AA7*AB7*100</f>
        <v>9.279778393351803</v>
      </c>
      <c r="AD8" s="3">
        <f>AE7*AC8/100</f>
        <v>9279.778393351804</v>
      </c>
      <c r="AE8" s="3">
        <f>AE7+AD8</f>
        <v>109279.77839335181</v>
      </c>
      <c r="AF8" s="4"/>
      <c r="AG8" s="4"/>
      <c r="AH8" s="4"/>
      <c r="AI8" s="4"/>
      <c r="AJ8">
        <v>1</v>
      </c>
      <c r="AK8">
        <v>2005</v>
      </c>
      <c r="AL8" s="14">
        <v>24</v>
      </c>
      <c r="AM8" s="14">
        <v>0.9</v>
      </c>
      <c r="AN8" s="3">
        <v>124043</v>
      </c>
      <c r="AO8" s="3">
        <f>100000*(1+AM8/100)</f>
        <v>100899.99999999999</v>
      </c>
      <c r="AP8">
        <v>7</v>
      </c>
      <c r="AQ8" s="4">
        <v>24</v>
      </c>
      <c r="AV8" t="s">
        <v>4</v>
      </c>
      <c r="AW8" s="4">
        <v>22.9</v>
      </c>
      <c r="AX8">
        <v>16.5</v>
      </c>
      <c r="AZ8">
        <v>14.2</v>
      </c>
      <c r="BD8">
        <v>1</v>
      </c>
      <c r="BE8" s="9">
        <v>0.9</v>
      </c>
      <c r="BF8" s="3">
        <v>125653</v>
      </c>
      <c r="BG8" s="3">
        <v>124043</v>
      </c>
      <c r="BH8" s="3"/>
      <c r="BI8" s="3">
        <f>100000*(1+BE8/100)</f>
        <v>100899.99999999999</v>
      </c>
      <c r="BJ8">
        <v>2005</v>
      </c>
      <c r="BN8" s="4"/>
      <c r="BT8" s="9"/>
      <c r="BU8" s="3"/>
      <c r="BV8" s="3"/>
      <c r="BX8" s="4"/>
    </row>
    <row r="9" spans="1:76" x14ac:dyDescent="0.25">
      <c r="B9">
        <v>3</v>
      </c>
      <c r="C9" t="s">
        <v>1</v>
      </c>
      <c r="D9" s="2">
        <v>38392</v>
      </c>
      <c r="E9" s="5">
        <v>33.700000000000003</v>
      </c>
      <c r="F9">
        <v>-1</v>
      </c>
      <c r="G9" s="5">
        <f t="shared" ref="G9:G44" si="0">(+E9-E8)/E8*F8*100</f>
        <v>-0.5899705014749137</v>
      </c>
      <c r="H9" s="3">
        <f t="shared" ref="H9:H44" si="1">I8*G9/100</f>
        <v>-625.92438245122435</v>
      </c>
      <c r="I9" s="3">
        <f t="shared" ref="I9:I44" si="2">I8+H9</f>
        <v>105468.25844303356</v>
      </c>
      <c r="J9" s="4"/>
      <c r="K9" s="4"/>
      <c r="L9" s="4"/>
      <c r="M9" s="4"/>
      <c r="N9">
        <v>2</v>
      </c>
      <c r="O9">
        <v>2006</v>
      </c>
      <c r="P9" s="14">
        <v>13.7</v>
      </c>
      <c r="Q9" s="14">
        <v>7.1</v>
      </c>
      <c r="R9" s="3">
        <v>142907</v>
      </c>
      <c r="S9" s="3">
        <f t="shared" ref="S9:S27" si="3">+S8*(1+Q9/100)</f>
        <v>108063.89999999998</v>
      </c>
      <c r="T9">
        <v>36</v>
      </c>
      <c r="U9" s="4">
        <v>19.5</v>
      </c>
      <c r="X9">
        <v>3</v>
      </c>
      <c r="Y9" t="s">
        <v>1</v>
      </c>
      <c r="Z9" s="2">
        <v>38523</v>
      </c>
      <c r="AA9" s="5">
        <v>33.35</v>
      </c>
      <c r="AB9">
        <v>-1</v>
      </c>
      <c r="AC9" s="5">
        <f t="shared" ref="AC9" si="4">(+AA9-AA8)/AA8*AB8*100</f>
        <v>1.8320610687022942</v>
      </c>
      <c r="AD9" s="3">
        <f t="shared" ref="AD9" si="5">AE8*AC9/100</f>
        <v>2002.0722759087398</v>
      </c>
      <c r="AE9" s="3">
        <f t="shared" ref="AE9:AE12" si="6">AE8+AD9</f>
        <v>111281.85066926054</v>
      </c>
      <c r="AF9" s="4"/>
      <c r="AG9" s="4"/>
      <c r="AH9" s="4"/>
      <c r="AI9" s="4"/>
      <c r="AJ9">
        <v>2</v>
      </c>
      <c r="AK9">
        <v>2006</v>
      </c>
      <c r="AL9" s="14">
        <v>13.2</v>
      </c>
      <c r="AM9" s="14">
        <v>7.1</v>
      </c>
      <c r="AN9" s="3">
        <v>140392</v>
      </c>
      <c r="AO9" s="3">
        <f t="shared" ref="AO9:AO27" si="7">+AO8*(1+AM9/100)</f>
        <v>108063.89999999998</v>
      </c>
      <c r="AP9">
        <v>7</v>
      </c>
      <c r="AQ9" s="4">
        <v>18.5</v>
      </c>
      <c r="BD9">
        <v>2</v>
      </c>
      <c r="BE9" s="9">
        <v>7.1</v>
      </c>
      <c r="BF9" s="3">
        <v>142907</v>
      </c>
      <c r="BG9" s="3">
        <v>140392</v>
      </c>
      <c r="BH9" s="3"/>
      <c r="BI9" s="3">
        <f t="shared" ref="BI9:BI20" si="8">+BI8*(1+BE9/100)</f>
        <v>108063.89999999998</v>
      </c>
      <c r="BJ9">
        <v>2006</v>
      </c>
      <c r="BN9" s="4"/>
      <c r="BT9" s="9"/>
      <c r="BU9" s="3"/>
      <c r="BV9" s="3"/>
      <c r="BX9" s="4"/>
    </row>
    <row r="10" spans="1:76" x14ac:dyDescent="0.25">
      <c r="B10">
        <v>4</v>
      </c>
      <c r="C10" t="s">
        <v>2</v>
      </c>
      <c r="D10" s="2">
        <v>38394</v>
      </c>
      <c r="E10" s="5">
        <v>33.9</v>
      </c>
      <c r="F10">
        <v>1</v>
      </c>
      <c r="G10" s="5">
        <f t="shared" si="0"/>
        <v>-0.59347181008900807</v>
      </c>
      <c r="H10" s="3">
        <f t="shared" si="1"/>
        <v>-625.92438245122435</v>
      </c>
      <c r="I10" s="3">
        <f t="shared" si="2"/>
        <v>104842.33406058233</v>
      </c>
      <c r="J10" s="4"/>
      <c r="K10" s="4"/>
      <c r="L10" s="4"/>
      <c r="M10" s="4"/>
      <c r="N10">
        <v>3</v>
      </c>
      <c r="O10">
        <v>2007</v>
      </c>
      <c r="P10" s="14">
        <v>12.8</v>
      </c>
      <c r="Q10" s="14">
        <v>19</v>
      </c>
      <c r="R10" s="3">
        <v>161204</v>
      </c>
      <c r="S10" s="3">
        <f t="shared" si="3"/>
        <v>128596.04099999997</v>
      </c>
      <c r="T10">
        <v>36</v>
      </c>
      <c r="U10" s="4">
        <v>17.3</v>
      </c>
      <c r="X10">
        <v>4</v>
      </c>
      <c r="Y10" t="s">
        <v>2</v>
      </c>
      <c r="Z10" s="2">
        <v>38538</v>
      </c>
      <c r="AA10" s="5">
        <v>33.6</v>
      </c>
      <c r="AB10">
        <v>1</v>
      </c>
      <c r="AC10" s="5">
        <f t="shared" ref="AC10" si="9">(+AA10-AA9)/AA9*AB9*100</f>
        <v>-0.7496251874062968</v>
      </c>
      <c r="AD10" s="3">
        <f t="shared" ref="AD10" si="10">AE9*AC10/100</f>
        <v>-834.19678162863977</v>
      </c>
      <c r="AE10" s="3">
        <f t="shared" si="6"/>
        <v>110447.65388763191</v>
      </c>
      <c r="AJ10">
        <v>3</v>
      </c>
      <c r="AK10">
        <v>2007</v>
      </c>
      <c r="AL10" s="14">
        <v>9.3000000000000007</v>
      </c>
      <c r="AM10" s="14">
        <v>19</v>
      </c>
      <c r="AN10">
        <v>153422</v>
      </c>
      <c r="AO10" s="3">
        <f t="shared" si="7"/>
        <v>128596.04099999997</v>
      </c>
      <c r="AP10">
        <v>9</v>
      </c>
      <c r="AQ10" s="4">
        <v>15.3</v>
      </c>
      <c r="AS10" s="1"/>
      <c r="BD10">
        <v>3</v>
      </c>
      <c r="BE10" s="4">
        <v>19</v>
      </c>
      <c r="BF10" s="3">
        <v>161204</v>
      </c>
      <c r="BG10">
        <v>153422</v>
      </c>
      <c r="BI10" s="3">
        <f t="shared" si="8"/>
        <v>128596.04099999997</v>
      </c>
      <c r="BJ10">
        <v>2007</v>
      </c>
      <c r="BN10" s="9"/>
      <c r="BT10" s="4"/>
      <c r="BV10" s="3"/>
      <c r="BX10" s="4"/>
    </row>
    <row r="11" spans="1:76" x14ac:dyDescent="0.25">
      <c r="B11">
        <v>5</v>
      </c>
      <c r="C11" t="s">
        <v>1</v>
      </c>
      <c r="D11" s="2">
        <v>38400</v>
      </c>
      <c r="E11" s="5">
        <v>33.799999999999997</v>
      </c>
      <c r="F11">
        <v>-1</v>
      </c>
      <c r="G11" s="5">
        <f t="shared" si="0"/>
        <v>-0.29498525073746734</v>
      </c>
      <c r="H11" s="3">
        <f t="shared" si="1"/>
        <v>-309.26942200762193</v>
      </c>
      <c r="I11" s="3">
        <f t="shared" si="2"/>
        <v>104533.06463857471</v>
      </c>
      <c r="J11" s="4"/>
      <c r="K11" s="4"/>
      <c r="L11" s="4"/>
      <c r="M11" s="4"/>
      <c r="N11">
        <v>4</v>
      </c>
      <c r="O11">
        <v>2008</v>
      </c>
      <c r="P11" s="14">
        <v>39.799999999999997</v>
      </c>
      <c r="Q11" s="12">
        <v>-41.8</v>
      </c>
      <c r="R11" s="3">
        <v>225368</v>
      </c>
      <c r="S11" s="3">
        <f t="shared" si="3"/>
        <v>74842.89586199999</v>
      </c>
      <c r="T11">
        <v>37</v>
      </c>
      <c r="U11" s="4">
        <v>22.5</v>
      </c>
      <c r="X11">
        <v>5</v>
      </c>
      <c r="Y11" t="s">
        <v>1</v>
      </c>
      <c r="Z11" s="2">
        <v>38628</v>
      </c>
      <c r="AA11" s="5">
        <v>34.75</v>
      </c>
      <c r="AB11">
        <v>-1</v>
      </c>
      <c r="AC11" s="5">
        <f t="shared" ref="AC11" si="11">(+AA11-AA10)/AA10*AB10*100</f>
        <v>3.422619047619043</v>
      </c>
      <c r="AD11" s="3">
        <f t="shared" ref="AD11" si="12">AE10*AC11/100</f>
        <v>3780.2024396064439</v>
      </c>
      <c r="AE11" s="3">
        <f t="shared" si="6"/>
        <v>114227.85632723835</v>
      </c>
      <c r="AJ11">
        <v>4</v>
      </c>
      <c r="AK11">
        <v>2008</v>
      </c>
      <c r="AL11" s="14">
        <v>56.1</v>
      </c>
      <c r="AM11" s="12">
        <v>-41.8</v>
      </c>
      <c r="AN11">
        <v>239539</v>
      </c>
      <c r="AO11" s="3">
        <f t="shared" si="7"/>
        <v>74842.89586199999</v>
      </c>
      <c r="AP11">
        <v>4</v>
      </c>
      <c r="AQ11" s="4">
        <v>24.4</v>
      </c>
      <c r="AS11" s="1"/>
      <c r="BD11">
        <v>4</v>
      </c>
      <c r="BE11" s="12">
        <v>-41.8</v>
      </c>
      <c r="BF11" s="3">
        <v>225368</v>
      </c>
      <c r="BG11">
        <v>239539</v>
      </c>
      <c r="BI11" s="3">
        <f t="shared" si="8"/>
        <v>74842.89586199999</v>
      </c>
      <c r="BJ11">
        <v>2008</v>
      </c>
      <c r="BN11" s="4"/>
      <c r="BT11" s="12"/>
      <c r="BV11" s="3"/>
      <c r="BX11" s="4"/>
    </row>
    <row r="12" spans="1:76" x14ac:dyDescent="0.25">
      <c r="B12">
        <v>6</v>
      </c>
      <c r="C12" t="s">
        <v>2</v>
      </c>
      <c r="D12" s="2">
        <v>38408</v>
      </c>
      <c r="E12" s="5">
        <v>33.799999999999997</v>
      </c>
      <c r="F12">
        <v>1</v>
      </c>
      <c r="G12" s="5">
        <f t="shared" si="0"/>
        <v>0</v>
      </c>
      <c r="H12" s="3">
        <f t="shared" si="1"/>
        <v>0</v>
      </c>
      <c r="I12" s="3">
        <f t="shared" si="2"/>
        <v>104533.06463857471</v>
      </c>
      <c r="J12" s="4"/>
      <c r="K12" s="4"/>
      <c r="L12" s="4"/>
      <c r="M12" s="4"/>
      <c r="N12">
        <v>5</v>
      </c>
      <c r="O12">
        <v>2009</v>
      </c>
      <c r="P12" s="14">
        <v>51.6</v>
      </c>
      <c r="Q12" s="14">
        <v>54.7</v>
      </c>
      <c r="R12" s="3">
        <v>341594</v>
      </c>
      <c r="S12" s="3">
        <f t="shared" si="3"/>
        <v>115781.95989851399</v>
      </c>
      <c r="T12">
        <v>32</v>
      </c>
      <c r="U12" s="4">
        <v>27.9</v>
      </c>
      <c r="X12">
        <v>6</v>
      </c>
      <c r="Y12" t="s">
        <v>2</v>
      </c>
      <c r="Z12" s="2">
        <v>38656</v>
      </c>
      <c r="AA12" s="5">
        <v>34.200000000000003</v>
      </c>
      <c r="AB12">
        <v>1</v>
      </c>
      <c r="AC12" s="5">
        <f t="shared" ref="AC12" si="13">(+AA12-AA11)/AA11*AB11*100</f>
        <v>1.582733812949632</v>
      </c>
      <c r="AD12" s="3">
        <f t="shared" ref="AD12" si="14">AE11*AC12/100</f>
        <v>1807.9229058987269</v>
      </c>
      <c r="AE12" s="3">
        <f t="shared" si="6"/>
        <v>116035.77923313707</v>
      </c>
      <c r="AJ12">
        <v>5</v>
      </c>
      <c r="AK12">
        <v>2009</v>
      </c>
      <c r="AL12" s="14">
        <v>30.9</v>
      </c>
      <c r="AM12" s="14">
        <v>54.7</v>
      </c>
      <c r="AN12">
        <v>313538</v>
      </c>
      <c r="AO12" s="3">
        <f t="shared" si="7"/>
        <v>115781.95989851399</v>
      </c>
      <c r="AP12">
        <v>3</v>
      </c>
      <c r="AQ12" s="4">
        <v>25.7</v>
      </c>
      <c r="AS12" s="1"/>
      <c r="BD12">
        <v>5</v>
      </c>
      <c r="BE12" s="4">
        <v>54.7</v>
      </c>
      <c r="BF12" s="3">
        <v>341594</v>
      </c>
      <c r="BG12">
        <v>313538</v>
      </c>
      <c r="BI12" s="3">
        <f t="shared" si="8"/>
        <v>115781.95989851399</v>
      </c>
      <c r="BJ12">
        <v>2009</v>
      </c>
      <c r="BN12" s="9"/>
      <c r="BT12" s="4"/>
      <c r="BV12" s="3"/>
      <c r="BX12" s="4"/>
    </row>
    <row r="13" spans="1:76" x14ac:dyDescent="0.25">
      <c r="B13">
        <v>7</v>
      </c>
      <c r="C13" t="s">
        <v>1</v>
      </c>
      <c r="D13" s="2">
        <v>38411</v>
      </c>
      <c r="E13" s="5">
        <v>33.6</v>
      </c>
      <c r="F13">
        <v>-1</v>
      </c>
      <c r="G13" s="5">
        <f t="shared" si="0"/>
        <v>-0.59171597633134831</v>
      </c>
      <c r="H13" s="3">
        <f t="shared" si="1"/>
        <v>-618.5388440152218</v>
      </c>
      <c r="I13" s="3">
        <f t="shared" si="2"/>
        <v>103914.52579455949</v>
      </c>
      <c r="J13" s="4"/>
      <c r="K13" s="4"/>
      <c r="L13" s="4"/>
      <c r="M13" s="4"/>
      <c r="N13">
        <v>6</v>
      </c>
      <c r="O13">
        <v>2010</v>
      </c>
      <c r="P13" s="14">
        <v>21.8</v>
      </c>
      <c r="Q13" s="14">
        <v>19.899999999999999</v>
      </c>
      <c r="R13" s="3">
        <v>416074</v>
      </c>
      <c r="S13" s="3">
        <f t="shared" si="3"/>
        <v>138822.56991831827</v>
      </c>
      <c r="T13">
        <v>33</v>
      </c>
      <c r="U13" s="4">
        <v>26.8</v>
      </c>
      <c r="X13">
        <v>7</v>
      </c>
      <c r="Y13" t="s">
        <v>1</v>
      </c>
      <c r="Z13" s="2">
        <v>38713</v>
      </c>
      <c r="AA13" s="5">
        <v>36.5</v>
      </c>
      <c r="AB13">
        <v>-1</v>
      </c>
      <c r="AC13" s="5">
        <f t="shared" ref="AC13" si="15">(+AA13-AA12)/AA12*AB12*100</f>
        <v>6.7251461988304007</v>
      </c>
      <c r="AD13" s="3">
        <f t="shared" ref="AD13" si="16">AE12*AC13/100</f>
        <v>7803.5757963805527</v>
      </c>
      <c r="AE13" s="3">
        <f t="shared" ref="AE13" si="17">AE12+AD13</f>
        <v>123839.35502951762</v>
      </c>
      <c r="AJ13">
        <v>6</v>
      </c>
      <c r="AK13">
        <v>2010</v>
      </c>
      <c r="AL13" s="14">
        <v>14.7</v>
      </c>
      <c r="AM13" s="14">
        <v>19.899999999999999</v>
      </c>
      <c r="AN13">
        <v>359770</v>
      </c>
      <c r="AO13" s="3">
        <f t="shared" si="7"/>
        <v>138822.56991831827</v>
      </c>
      <c r="AP13">
        <v>8</v>
      </c>
      <c r="AQ13" s="4">
        <v>23.8</v>
      </c>
      <c r="AS13" s="1"/>
      <c r="BD13">
        <v>6</v>
      </c>
      <c r="BE13" s="9">
        <v>19.899999999999999</v>
      </c>
      <c r="BF13" s="3">
        <v>416074</v>
      </c>
      <c r="BG13">
        <v>359770</v>
      </c>
      <c r="BI13" s="3">
        <f t="shared" si="8"/>
        <v>138822.56991831827</v>
      </c>
      <c r="BJ13">
        <v>2010</v>
      </c>
      <c r="BN13" s="9"/>
      <c r="BT13" s="4"/>
      <c r="BV13" s="3"/>
      <c r="BX13" s="4"/>
    </row>
    <row r="14" spans="1:76" x14ac:dyDescent="0.25">
      <c r="B14">
        <v>8</v>
      </c>
      <c r="C14" t="s">
        <v>2</v>
      </c>
      <c r="D14" s="2">
        <v>38412</v>
      </c>
      <c r="E14" s="5">
        <v>33.799999999999997</v>
      </c>
      <c r="F14">
        <v>1</v>
      </c>
      <c r="G14" s="5">
        <f t="shared" si="0"/>
        <v>-0.59523809523808258</v>
      </c>
      <c r="H14" s="3">
        <f t="shared" si="1"/>
        <v>-618.53884401522191</v>
      </c>
      <c r="I14" s="3">
        <f t="shared" si="2"/>
        <v>103295.98695054428</v>
      </c>
      <c r="J14" s="4"/>
      <c r="K14" s="4"/>
      <c r="L14" s="4"/>
      <c r="M14" s="4"/>
      <c r="N14">
        <v>7</v>
      </c>
      <c r="O14">
        <v>2011</v>
      </c>
      <c r="P14" s="14">
        <v>19.2</v>
      </c>
      <c r="Q14" s="14">
        <v>3.4</v>
      </c>
      <c r="R14" s="3">
        <v>496153</v>
      </c>
      <c r="S14" s="3">
        <f t="shared" si="3"/>
        <v>143542.53729554109</v>
      </c>
      <c r="T14">
        <v>37</v>
      </c>
      <c r="U14" s="4">
        <v>25.7</v>
      </c>
      <c r="X14" t="s">
        <v>25</v>
      </c>
      <c r="Y14" t="s">
        <v>24</v>
      </c>
      <c r="Z14" s="2">
        <v>38716</v>
      </c>
      <c r="AA14" s="5">
        <v>36.44</v>
      </c>
      <c r="AB14">
        <v>-1</v>
      </c>
      <c r="AC14" s="5">
        <f t="shared" ref="AC14" si="18">(+AA14-AA13)/AA13*AB13*100</f>
        <v>0.16438356164384185</v>
      </c>
      <c r="AD14" s="3">
        <f t="shared" ref="AD14" si="19">AE13*AC14/100</f>
        <v>203.57154251428329</v>
      </c>
      <c r="AE14" s="3">
        <f t="shared" ref="AE14" si="20">AE13+AD14</f>
        <v>124042.92657203191</v>
      </c>
      <c r="AF14" s="4">
        <f>(AE14-AE7)/+AE7*100</f>
        <v>24.042926572031909</v>
      </c>
      <c r="AG14" s="4">
        <f>(AA14-AA7)/+AA7*100</f>
        <v>0.9418282548476351</v>
      </c>
      <c r="AH14" s="4">
        <v>24</v>
      </c>
      <c r="AI14" s="4"/>
      <c r="AJ14">
        <v>7</v>
      </c>
      <c r="AK14">
        <v>2011</v>
      </c>
      <c r="AL14" s="14">
        <v>1.2</v>
      </c>
      <c r="AM14" s="14">
        <v>3.4</v>
      </c>
      <c r="AN14">
        <v>364188</v>
      </c>
      <c r="AO14" s="3">
        <f t="shared" si="7"/>
        <v>143542.53729554109</v>
      </c>
      <c r="AP14">
        <v>12</v>
      </c>
      <c r="AQ14" s="4">
        <v>20.3</v>
      </c>
      <c r="AS14" s="1"/>
      <c r="BD14">
        <v>7</v>
      </c>
      <c r="BE14" s="9">
        <v>3.4</v>
      </c>
      <c r="BF14" s="3">
        <v>496153</v>
      </c>
      <c r="BG14">
        <v>364188</v>
      </c>
      <c r="BI14" s="3">
        <f t="shared" si="8"/>
        <v>143542.53729554109</v>
      </c>
      <c r="BJ14">
        <v>2011</v>
      </c>
      <c r="BN14" s="9"/>
      <c r="BT14" s="4"/>
      <c r="BV14" s="3"/>
      <c r="BX14" s="4"/>
    </row>
    <row r="15" spans="1:76" x14ac:dyDescent="0.25">
      <c r="B15">
        <v>9</v>
      </c>
      <c r="C15" t="s">
        <v>1</v>
      </c>
      <c r="D15" s="2">
        <v>38414</v>
      </c>
      <c r="E15" s="5">
        <v>33.6</v>
      </c>
      <c r="F15">
        <v>-1</v>
      </c>
      <c r="G15" s="5">
        <f t="shared" si="0"/>
        <v>-0.59171597633134831</v>
      </c>
      <c r="H15" s="3">
        <f t="shared" si="1"/>
        <v>-611.21885769551523</v>
      </c>
      <c r="I15" s="3">
        <f t="shared" si="2"/>
        <v>102684.76809284877</v>
      </c>
      <c r="J15" s="4"/>
      <c r="K15" s="4"/>
      <c r="L15" s="4"/>
      <c r="M15" s="4"/>
      <c r="N15">
        <v>8</v>
      </c>
      <c r="O15">
        <v>2012</v>
      </c>
      <c r="P15" s="14">
        <v>28.4</v>
      </c>
      <c r="Q15" s="14">
        <v>18.100000000000001</v>
      </c>
      <c r="R15" s="3">
        <v>637299</v>
      </c>
      <c r="S15" s="3">
        <f t="shared" si="3"/>
        <v>169523.73654603402</v>
      </c>
      <c r="T15">
        <v>34</v>
      </c>
      <c r="U15" s="4">
        <v>26.1</v>
      </c>
      <c r="W15" s="1">
        <v>2006</v>
      </c>
      <c r="X15">
        <v>1</v>
      </c>
      <c r="Y15" t="s">
        <v>2</v>
      </c>
      <c r="Z15" s="2">
        <v>38720</v>
      </c>
      <c r="AA15" s="5">
        <v>37</v>
      </c>
      <c r="AB15">
        <v>1</v>
      </c>
      <c r="AC15" s="5">
        <f t="shared" ref="AC15:AC22" si="21">(+AA15-AA14)/AA14*AB14*100</f>
        <v>-1.5367727771679536</v>
      </c>
      <c r="AD15" s="3">
        <f t="shared" ref="AD15:AD22" si="22">AE14*AC15/100</f>
        <v>-1906.25792756142</v>
      </c>
      <c r="AE15" s="3">
        <f t="shared" ref="AE15:AE22" si="23">AE14+AD15</f>
        <v>122136.66864447048</v>
      </c>
      <c r="AJ15">
        <v>8</v>
      </c>
      <c r="AK15">
        <v>2012</v>
      </c>
      <c r="AL15" s="14">
        <v>23.2</v>
      </c>
      <c r="AM15" s="14">
        <v>18.100000000000001</v>
      </c>
      <c r="AN15">
        <v>448593</v>
      </c>
      <c r="AO15" s="3">
        <f t="shared" si="7"/>
        <v>169523.73654603402</v>
      </c>
      <c r="AP15">
        <v>6</v>
      </c>
      <c r="AQ15" s="4">
        <v>20.6</v>
      </c>
      <c r="BD15">
        <v>8</v>
      </c>
      <c r="BE15" s="9">
        <v>18.100000000000001</v>
      </c>
      <c r="BF15" s="3">
        <v>637299</v>
      </c>
      <c r="BG15">
        <v>448593</v>
      </c>
      <c r="BI15" s="3">
        <f t="shared" si="8"/>
        <v>169523.73654603402</v>
      </c>
      <c r="BJ15">
        <v>2012</v>
      </c>
      <c r="BN15" s="4"/>
      <c r="BT15" s="9"/>
      <c r="BV15" s="3"/>
      <c r="BX15" s="4"/>
    </row>
    <row r="16" spans="1:76" x14ac:dyDescent="0.25">
      <c r="B16">
        <v>10</v>
      </c>
      <c r="C16" t="s">
        <v>2</v>
      </c>
      <c r="D16" s="2">
        <v>38415</v>
      </c>
      <c r="E16" s="5">
        <v>33.9</v>
      </c>
      <c r="F16">
        <v>1</v>
      </c>
      <c r="G16" s="5">
        <f t="shared" si="0"/>
        <v>-0.89285714285713436</v>
      </c>
      <c r="H16" s="3">
        <f t="shared" si="1"/>
        <v>-916.82828654328387</v>
      </c>
      <c r="I16" s="3">
        <f t="shared" si="2"/>
        <v>101767.93980630548</v>
      </c>
      <c r="J16" s="4"/>
      <c r="K16" s="4"/>
      <c r="L16" s="4"/>
      <c r="M16" s="4"/>
      <c r="N16">
        <v>9</v>
      </c>
      <c r="O16">
        <v>2013</v>
      </c>
      <c r="P16" s="14">
        <v>16.399999999999999</v>
      </c>
      <c r="Q16" s="14">
        <v>36.6</v>
      </c>
      <c r="R16" s="3">
        <v>741794</v>
      </c>
      <c r="S16" s="3">
        <f t="shared" si="3"/>
        <v>231569.4241218825</v>
      </c>
      <c r="T16">
        <v>36</v>
      </c>
      <c r="U16" s="4">
        <v>24.9</v>
      </c>
      <c r="X16">
        <v>2</v>
      </c>
      <c r="Y16" t="s">
        <v>1</v>
      </c>
      <c r="Z16" s="2">
        <v>38747</v>
      </c>
      <c r="AA16" s="5">
        <v>36.799999999999997</v>
      </c>
      <c r="AB16">
        <v>-1</v>
      </c>
      <c r="AC16" s="5">
        <f t="shared" si="21"/>
        <v>-0.54054054054054823</v>
      </c>
      <c r="AD16" s="3">
        <f t="shared" si="22"/>
        <v>-660.19820888903905</v>
      </c>
      <c r="AE16" s="3">
        <f t="shared" si="23"/>
        <v>121476.47043558145</v>
      </c>
      <c r="AJ16">
        <v>9</v>
      </c>
      <c r="AK16">
        <v>2013</v>
      </c>
      <c r="AL16" s="14">
        <v>28.6</v>
      </c>
      <c r="AM16" s="14">
        <v>36.6</v>
      </c>
      <c r="AN16">
        <v>577067</v>
      </c>
      <c r="AO16" s="3">
        <f t="shared" si="7"/>
        <v>231569.4241218825</v>
      </c>
      <c r="AP16">
        <v>2</v>
      </c>
      <c r="AQ16" s="4">
        <v>21.5</v>
      </c>
      <c r="AS16" s="1"/>
      <c r="BD16">
        <v>9</v>
      </c>
      <c r="BE16" s="4">
        <v>36.6</v>
      </c>
      <c r="BF16" s="3">
        <v>741794</v>
      </c>
      <c r="BG16">
        <v>577067</v>
      </c>
      <c r="BI16" s="3">
        <f t="shared" si="8"/>
        <v>231569.4241218825</v>
      </c>
      <c r="BJ16">
        <v>2013</v>
      </c>
      <c r="BN16" s="9"/>
      <c r="BT16" s="4"/>
      <c r="BV16" s="3"/>
      <c r="BX16" s="4"/>
    </row>
    <row r="17" spans="1:76" x14ac:dyDescent="0.25">
      <c r="B17">
        <v>11</v>
      </c>
      <c r="C17" t="s">
        <v>1</v>
      </c>
      <c r="D17" s="2">
        <v>38421</v>
      </c>
      <c r="E17" s="5">
        <v>33.700000000000003</v>
      </c>
      <c r="F17">
        <v>-1</v>
      </c>
      <c r="G17" s="5">
        <f t="shared" si="0"/>
        <v>-0.5899705014749137</v>
      </c>
      <c r="H17" s="3">
        <f t="shared" si="1"/>
        <v>-600.40082481594879</v>
      </c>
      <c r="I17" s="3">
        <f t="shared" si="2"/>
        <v>101167.53898148953</v>
      </c>
      <c r="J17" s="4"/>
      <c r="K17" s="4"/>
      <c r="L17" s="4"/>
      <c r="M17" s="4"/>
      <c r="N17">
        <v>10</v>
      </c>
      <c r="O17">
        <v>2014</v>
      </c>
      <c r="P17" s="14">
        <v>20.5</v>
      </c>
      <c r="Q17" s="14">
        <v>19.2</v>
      </c>
      <c r="R17" s="3">
        <v>893774</v>
      </c>
      <c r="S17" s="3">
        <f t="shared" si="3"/>
        <v>276030.75355328392</v>
      </c>
      <c r="T17">
        <v>35</v>
      </c>
      <c r="U17" s="4">
        <v>24.5</v>
      </c>
      <c r="X17">
        <v>3</v>
      </c>
      <c r="Y17" t="s">
        <v>2</v>
      </c>
      <c r="Z17" s="2">
        <v>38775</v>
      </c>
      <c r="AA17" s="5">
        <v>37.4</v>
      </c>
      <c r="AB17">
        <v>1</v>
      </c>
      <c r="AC17" s="5">
        <f t="shared" si="21"/>
        <v>-1.6304347826086998</v>
      </c>
      <c r="AD17" s="3">
        <f t="shared" si="22"/>
        <v>-1980.5946266670937</v>
      </c>
      <c r="AE17" s="3">
        <f t="shared" si="23"/>
        <v>119495.87580891435</v>
      </c>
      <c r="AJ17">
        <v>10</v>
      </c>
      <c r="AK17">
        <v>2014</v>
      </c>
      <c r="AL17" s="14">
        <v>11.3</v>
      </c>
      <c r="AM17" s="14">
        <v>19.2</v>
      </c>
      <c r="AN17">
        <v>642023</v>
      </c>
      <c r="AO17" s="3">
        <f t="shared" si="7"/>
        <v>276030.75355328392</v>
      </c>
      <c r="AP17">
        <v>4</v>
      </c>
      <c r="AQ17" s="4">
        <v>20.399999999999999</v>
      </c>
      <c r="BD17">
        <v>10</v>
      </c>
      <c r="BE17" s="4">
        <v>19.2</v>
      </c>
      <c r="BF17" s="3">
        <v>893774</v>
      </c>
      <c r="BG17">
        <v>642023</v>
      </c>
      <c r="BI17" s="3">
        <f t="shared" si="8"/>
        <v>276030.75355328392</v>
      </c>
      <c r="BJ17">
        <v>2014</v>
      </c>
      <c r="BN17" s="9"/>
      <c r="BT17" s="4"/>
      <c r="BV17" s="3"/>
      <c r="BX17" s="4"/>
    </row>
    <row r="18" spans="1:76" x14ac:dyDescent="0.25">
      <c r="B18">
        <v>12</v>
      </c>
      <c r="C18" t="s">
        <v>2</v>
      </c>
      <c r="D18" s="2">
        <v>38441</v>
      </c>
      <c r="E18" s="5">
        <v>33.1</v>
      </c>
      <c r="F18">
        <v>1</v>
      </c>
      <c r="G18" s="5">
        <f t="shared" si="0"/>
        <v>1.7804154302670665</v>
      </c>
      <c r="H18" s="3">
        <f t="shared" si="1"/>
        <v>1801.202474447889</v>
      </c>
      <c r="I18" s="3">
        <f t="shared" si="2"/>
        <v>102968.74145593742</v>
      </c>
      <c r="J18" s="4"/>
      <c r="K18" s="4"/>
      <c r="L18" s="4"/>
      <c r="M18" s="4"/>
      <c r="N18">
        <v>11</v>
      </c>
      <c r="O18">
        <v>2015</v>
      </c>
      <c r="P18" s="14">
        <v>18.3</v>
      </c>
      <c r="Q18" s="14">
        <v>9.4</v>
      </c>
      <c r="R18" s="3">
        <v>1057260</v>
      </c>
      <c r="S18" s="3">
        <f t="shared" si="3"/>
        <v>301977.64438729262</v>
      </c>
      <c r="T18">
        <v>36</v>
      </c>
      <c r="U18" s="4">
        <v>23.9</v>
      </c>
      <c r="X18">
        <v>4</v>
      </c>
      <c r="Y18" t="s">
        <v>1</v>
      </c>
      <c r="Z18" s="2">
        <v>38782</v>
      </c>
      <c r="AA18" s="5">
        <v>36.799999999999997</v>
      </c>
      <c r="AB18">
        <v>-1</v>
      </c>
      <c r="AC18" s="5">
        <f t="shared" si="21"/>
        <v>-1.6042780748663141</v>
      </c>
      <c r="AD18" s="3">
        <f t="shared" si="22"/>
        <v>-1917.0461359718929</v>
      </c>
      <c r="AE18" s="3">
        <f t="shared" si="23"/>
        <v>117578.82967294246</v>
      </c>
      <c r="AJ18">
        <v>11</v>
      </c>
      <c r="AK18">
        <v>2015</v>
      </c>
      <c r="AL18" s="12">
        <v>-2.1</v>
      </c>
      <c r="AM18" s="14">
        <v>9.4</v>
      </c>
      <c r="AN18">
        <v>628439</v>
      </c>
      <c r="AO18" s="3">
        <f t="shared" si="7"/>
        <v>301977.64438729262</v>
      </c>
      <c r="AP18">
        <v>11</v>
      </c>
      <c r="AQ18" s="4">
        <v>18.2</v>
      </c>
      <c r="AS18" s="1"/>
      <c r="BD18">
        <v>11</v>
      </c>
      <c r="BE18" s="9">
        <v>9.4</v>
      </c>
      <c r="BF18" s="3">
        <v>1057260</v>
      </c>
      <c r="BG18">
        <v>628439</v>
      </c>
      <c r="BI18" s="3">
        <f t="shared" si="8"/>
        <v>301977.64438729262</v>
      </c>
      <c r="BJ18">
        <v>2015</v>
      </c>
      <c r="BN18" s="12"/>
      <c r="BT18" s="4"/>
      <c r="BV18" s="3"/>
      <c r="BX18" s="4"/>
    </row>
    <row r="19" spans="1:76" x14ac:dyDescent="0.25">
      <c r="B19">
        <v>13</v>
      </c>
      <c r="C19" t="s">
        <v>1</v>
      </c>
      <c r="D19" s="2">
        <v>38445</v>
      </c>
      <c r="E19" s="5">
        <v>32.799999999999997</v>
      </c>
      <c r="F19">
        <v>-1</v>
      </c>
      <c r="G19" s="5">
        <f t="shared" si="0"/>
        <v>-0.90634441087614581</v>
      </c>
      <c r="H19" s="3">
        <f t="shared" si="1"/>
        <v>-933.25143313539763</v>
      </c>
      <c r="I19" s="3">
        <f t="shared" si="2"/>
        <v>102035.49002280201</v>
      </c>
      <c r="J19" s="4"/>
      <c r="K19" s="4"/>
      <c r="L19" s="4"/>
      <c r="M19" s="4"/>
      <c r="N19">
        <v>12</v>
      </c>
      <c r="O19">
        <v>2016</v>
      </c>
      <c r="P19" s="14">
        <v>33.5</v>
      </c>
      <c r="Q19" s="14">
        <v>7.1</v>
      </c>
      <c r="R19" s="3">
        <v>1411759</v>
      </c>
      <c r="S19" s="3">
        <f t="shared" si="3"/>
        <v>323418.05713879038</v>
      </c>
      <c r="T19">
        <v>28</v>
      </c>
      <c r="U19" s="4">
        <v>24.7</v>
      </c>
      <c r="X19">
        <v>5</v>
      </c>
      <c r="Y19" t="s">
        <v>2</v>
      </c>
      <c r="Z19" s="2">
        <v>38789</v>
      </c>
      <c r="AA19" s="5">
        <v>37.299999999999997</v>
      </c>
      <c r="AB19">
        <v>1</v>
      </c>
      <c r="AC19" s="5">
        <f t="shared" si="21"/>
        <v>-1.3586956521739131</v>
      </c>
      <c r="AD19" s="3">
        <f t="shared" si="22"/>
        <v>-1597.5384466432399</v>
      </c>
      <c r="AE19" s="3">
        <f t="shared" si="23"/>
        <v>115981.29122629922</v>
      </c>
      <c r="AJ19">
        <v>12</v>
      </c>
      <c r="AK19">
        <v>2016</v>
      </c>
      <c r="AL19" s="14">
        <v>9.6999999999999993</v>
      </c>
      <c r="AM19" s="14">
        <v>7.1</v>
      </c>
      <c r="AN19">
        <v>689434</v>
      </c>
      <c r="AO19" s="3">
        <f t="shared" si="7"/>
        <v>323418.05713879038</v>
      </c>
      <c r="AP19">
        <v>9</v>
      </c>
      <c r="AQ19" s="4">
        <v>17.5</v>
      </c>
      <c r="BD19">
        <v>12</v>
      </c>
      <c r="BE19" s="9">
        <v>7.1</v>
      </c>
      <c r="BF19" s="3">
        <v>1411759</v>
      </c>
      <c r="BG19">
        <v>689434</v>
      </c>
      <c r="BI19" s="3">
        <f t="shared" si="8"/>
        <v>323418.05713879038</v>
      </c>
      <c r="BJ19">
        <v>2016</v>
      </c>
      <c r="BN19" s="4"/>
      <c r="BT19" s="4"/>
      <c r="BV19" s="3"/>
      <c r="BX19" s="4"/>
    </row>
    <row r="20" spans="1:76" x14ac:dyDescent="0.25">
      <c r="B20">
        <v>14</v>
      </c>
      <c r="C20" t="s">
        <v>2</v>
      </c>
      <c r="D20" s="2">
        <v>38447</v>
      </c>
      <c r="E20" s="5">
        <v>33</v>
      </c>
      <c r="F20">
        <v>1</v>
      </c>
      <c r="G20" s="5">
        <f t="shared" si="0"/>
        <v>-0.60975609756098426</v>
      </c>
      <c r="H20" s="3">
        <f t="shared" si="1"/>
        <v>-622.16762209026501</v>
      </c>
      <c r="I20" s="3">
        <f t="shared" si="2"/>
        <v>101413.32240071175</v>
      </c>
      <c r="J20" s="4"/>
      <c r="K20" s="4"/>
      <c r="L20" s="4"/>
      <c r="M20" s="4"/>
      <c r="N20">
        <v>13</v>
      </c>
      <c r="O20">
        <v>2017</v>
      </c>
      <c r="P20" s="14">
        <v>19</v>
      </c>
      <c r="Q20" s="14">
        <v>32.700000000000003</v>
      </c>
      <c r="R20" s="3">
        <v>1680394</v>
      </c>
      <c r="S20" s="3">
        <f t="shared" si="3"/>
        <v>429175.76182317483</v>
      </c>
      <c r="T20">
        <v>28</v>
      </c>
      <c r="U20" s="4">
        <v>24.2</v>
      </c>
      <c r="X20">
        <v>6</v>
      </c>
      <c r="Y20" t="s">
        <v>1</v>
      </c>
      <c r="Z20" s="2">
        <v>38845</v>
      </c>
      <c r="AA20" s="5">
        <v>37.200000000000003</v>
      </c>
      <c r="AB20">
        <v>-1</v>
      </c>
      <c r="AC20" s="5">
        <f t="shared" si="21"/>
        <v>-0.26809651474529311</v>
      </c>
      <c r="AD20" s="3">
        <f t="shared" si="22"/>
        <v>-310.94179953429665</v>
      </c>
      <c r="AE20" s="3">
        <f t="shared" si="23"/>
        <v>115670.34942676492</v>
      </c>
      <c r="AJ20">
        <v>13</v>
      </c>
      <c r="AK20">
        <v>2017</v>
      </c>
      <c r="AL20" s="14">
        <v>29.4</v>
      </c>
      <c r="AM20" s="14">
        <v>32.700000000000003</v>
      </c>
      <c r="AN20">
        <v>892031</v>
      </c>
      <c r="AO20" s="3">
        <f t="shared" si="7"/>
        <v>429175.76182317483</v>
      </c>
      <c r="AP20">
        <v>2</v>
      </c>
      <c r="AQ20" s="4">
        <v>18.3</v>
      </c>
      <c r="AS20" s="1"/>
      <c r="BD20">
        <v>13</v>
      </c>
      <c r="BE20" s="4">
        <v>32.700000000000003</v>
      </c>
      <c r="BF20" s="3">
        <v>1680394</v>
      </c>
      <c r="BG20">
        <v>892031</v>
      </c>
      <c r="BI20" s="3">
        <f t="shared" si="8"/>
        <v>429175.76182317483</v>
      </c>
      <c r="BJ20">
        <v>2017</v>
      </c>
      <c r="BN20" s="4"/>
      <c r="BT20" s="4"/>
      <c r="BV20" s="3"/>
      <c r="BX20" s="4"/>
    </row>
    <row r="21" spans="1:76" x14ac:dyDescent="0.25">
      <c r="B21">
        <v>15</v>
      </c>
      <c r="C21" t="s">
        <v>1</v>
      </c>
      <c r="D21" s="2">
        <v>38453</v>
      </c>
      <c r="E21" s="5">
        <v>32.85</v>
      </c>
      <c r="F21">
        <v>-1</v>
      </c>
      <c r="G21" s="5">
        <f t="shared" si="0"/>
        <v>-0.45454545454545026</v>
      </c>
      <c r="H21" s="3">
        <f t="shared" si="1"/>
        <v>-460.96964727595821</v>
      </c>
      <c r="I21" s="3">
        <f t="shared" si="2"/>
        <v>100952.3527534358</v>
      </c>
      <c r="J21" s="4"/>
      <c r="K21" s="4"/>
      <c r="L21" s="4"/>
      <c r="M21" s="4"/>
      <c r="N21">
        <v>14</v>
      </c>
      <c r="O21">
        <v>2018</v>
      </c>
      <c r="P21" s="14">
        <v>38.5</v>
      </c>
      <c r="Q21" s="12">
        <v>-0.6</v>
      </c>
      <c r="R21" s="3">
        <v>2327440</v>
      </c>
      <c r="S21" s="3">
        <f t="shared" si="3"/>
        <v>426600.70725223579</v>
      </c>
      <c r="T21" s="3">
        <v>28</v>
      </c>
      <c r="U21" s="4">
        <v>25.2</v>
      </c>
      <c r="X21">
        <v>7</v>
      </c>
      <c r="Y21" t="s">
        <v>2</v>
      </c>
      <c r="Z21" s="2">
        <v>38943</v>
      </c>
      <c r="AA21" s="5">
        <v>34.5</v>
      </c>
      <c r="AB21">
        <v>1</v>
      </c>
      <c r="AC21" s="5">
        <f t="shared" si="21"/>
        <v>7.25806451612904</v>
      </c>
      <c r="AD21" s="3">
        <f t="shared" si="22"/>
        <v>8395.4285874264951</v>
      </c>
      <c r="AE21" s="3">
        <f t="shared" si="23"/>
        <v>124065.77801419141</v>
      </c>
      <c r="AJ21">
        <v>14</v>
      </c>
      <c r="AK21">
        <v>2018</v>
      </c>
      <c r="AL21" s="4">
        <v>6.9</v>
      </c>
      <c r="AM21" s="12">
        <v>-0.6</v>
      </c>
      <c r="AN21">
        <v>953460</v>
      </c>
      <c r="AO21" s="3">
        <f t="shared" si="7"/>
        <v>426600.70725223579</v>
      </c>
      <c r="AP21" s="3">
        <v>9</v>
      </c>
      <c r="AQ21" s="4">
        <v>17.5</v>
      </c>
      <c r="BD21">
        <v>14</v>
      </c>
      <c r="BE21" s="12">
        <v>-0.6</v>
      </c>
      <c r="BF21" s="3">
        <v>2327440</v>
      </c>
      <c r="BG21">
        <v>953460</v>
      </c>
      <c r="BI21">
        <v>426601</v>
      </c>
      <c r="BJ21">
        <v>2018</v>
      </c>
    </row>
    <row r="22" spans="1:76" x14ac:dyDescent="0.25">
      <c r="B22">
        <v>16</v>
      </c>
      <c r="C22" t="s">
        <v>2</v>
      </c>
      <c r="D22" s="2">
        <v>38454</v>
      </c>
      <c r="E22" s="5">
        <v>33</v>
      </c>
      <c r="F22">
        <v>1</v>
      </c>
      <c r="G22" s="5">
        <f t="shared" si="0"/>
        <v>-0.45662100456620569</v>
      </c>
      <c r="H22" s="3">
        <f t="shared" si="1"/>
        <v>-460.96964727595821</v>
      </c>
      <c r="I22" s="3">
        <f t="shared" si="2"/>
        <v>100491.38310615985</v>
      </c>
      <c r="J22" s="4"/>
      <c r="K22" s="4"/>
      <c r="L22" s="4"/>
      <c r="M22" s="4"/>
      <c r="N22">
        <v>15</v>
      </c>
      <c r="O22">
        <v>2019</v>
      </c>
      <c r="P22" s="14">
        <v>11.4</v>
      </c>
      <c r="Q22" s="14">
        <v>37.799999999999997</v>
      </c>
      <c r="R22" s="3">
        <v>2591817</v>
      </c>
      <c r="S22" s="3">
        <f t="shared" si="3"/>
        <v>587855.77459358086</v>
      </c>
      <c r="T22">
        <v>29</v>
      </c>
      <c r="U22" s="4">
        <v>24.2</v>
      </c>
      <c r="X22" t="s">
        <v>25</v>
      </c>
      <c r="Z22" s="2">
        <v>39080</v>
      </c>
      <c r="AA22" s="5">
        <v>39.04</v>
      </c>
      <c r="AB22">
        <v>1</v>
      </c>
      <c r="AC22" s="5">
        <f t="shared" si="21"/>
        <v>13.159420289855071</v>
      </c>
      <c r="AD22" s="3">
        <f t="shared" si="22"/>
        <v>16326.337164766055</v>
      </c>
      <c r="AE22" s="3">
        <f t="shared" si="23"/>
        <v>140392.11517895747</v>
      </c>
      <c r="AF22" s="4">
        <f>(AE22-AE14)/+AE14*100</f>
        <v>13.180266750181485</v>
      </c>
      <c r="AG22" s="4">
        <f>(AA22-AA14)/+AA14*100</f>
        <v>7.1350164654226162</v>
      </c>
      <c r="AH22" s="4">
        <v>18.5</v>
      </c>
      <c r="AI22" s="4"/>
      <c r="AJ22">
        <v>15</v>
      </c>
      <c r="AK22">
        <v>2019</v>
      </c>
      <c r="AL22" s="12">
        <v>-11</v>
      </c>
      <c r="AM22" s="14">
        <v>37.799999999999997</v>
      </c>
      <c r="AN22">
        <v>848842</v>
      </c>
      <c r="AO22" s="3">
        <f t="shared" si="7"/>
        <v>587855.77459358086</v>
      </c>
      <c r="AP22" s="3">
        <v>15</v>
      </c>
      <c r="AQ22" s="4">
        <v>15.3</v>
      </c>
      <c r="AS22" s="1"/>
      <c r="BD22">
        <v>15</v>
      </c>
      <c r="BE22">
        <v>37.799999999999997</v>
      </c>
      <c r="BF22">
        <v>2591817</v>
      </c>
      <c r="BG22">
        <v>848842</v>
      </c>
      <c r="BI22">
        <v>587856</v>
      </c>
      <c r="BJ22">
        <v>2019</v>
      </c>
    </row>
    <row r="23" spans="1:76" x14ac:dyDescent="0.25">
      <c r="B23">
        <v>17</v>
      </c>
      <c r="C23" t="s">
        <v>1</v>
      </c>
      <c r="D23" s="2">
        <v>38455</v>
      </c>
      <c r="E23" s="5">
        <v>32.799999999999997</v>
      </c>
      <c r="F23">
        <v>-1</v>
      </c>
      <c r="G23" s="5">
        <f t="shared" si="0"/>
        <v>-0.60606060606061463</v>
      </c>
      <c r="H23" s="3">
        <f t="shared" si="1"/>
        <v>-609.03868549188655</v>
      </c>
      <c r="I23" s="3">
        <f t="shared" si="2"/>
        <v>99882.344420667956</v>
      </c>
      <c r="J23" s="4"/>
      <c r="K23" s="4"/>
      <c r="L23" s="4"/>
      <c r="M23" s="4"/>
      <c r="N23">
        <v>16</v>
      </c>
      <c r="O23">
        <v>2020</v>
      </c>
      <c r="P23" s="14">
        <v>70.5</v>
      </c>
      <c r="Q23" s="14">
        <v>47.6</v>
      </c>
      <c r="R23" s="3">
        <v>4418264</v>
      </c>
      <c r="S23" s="3">
        <f t="shared" si="3"/>
        <v>867675.12330012536</v>
      </c>
      <c r="T23">
        <v>26</v>
      </c>
      <c r="U23" s="4">
        <v>26.7</v>
      </c>
      <c r="W23" s="1">
        <v>2007</v>
      </c>
      <c r="X23">
        <v>1</v>
      </c>
      <c r="Y23" t="s">
        <v>1</v>
      </c>
      <c r="Z23" s="2">
        <v>39139</v>
      </c>
      <c r="AA23" s="5">
        <v>39.299999999999997</v>
      </c>
      <c r="AB23">
        <v>-1</v>
      </c>
      <c r="AC23" s="5">
        <f t="shared" ref="AC23" si="24">(+AA23-AA22)/AA22*AB22*100</f>
        <v>0.66598360655737199</v>
      </c>
      <c r="AD23" s="3">
        <f t="shared" ref="AD23" si="25">AE22*AC23/100</f>
        <v>934.98847199100055</v>
      </c>
      <c r="AE23" s="3">
        <f t="shared" ref="AE23" si="26">AE22+AD23</f>
        <v>141327.10365094847</v>
      </c>
      <c r="AJ23">
        <v>16</v>
      </c>
      <c r="AK23">
        <v>2020</v>
      </c>
      <c r="AL23">
        <v>59.9</v>
      </c>
      <c r="AM23" s="14">
        <v>47.6</v>
      </c>
      <c r="AN23">
        <v>1357025</v>
      </c>
      <c r="AO23" s="3">
        <f t="shared" si="7"/>
        <v>867675.12330012536</v>
      </c>
      <c r="AP23" s="3">
        <v>2</v>
      </c>
      <c r="AQ23" s="4">
        <v>17.7</v>
      </c>
      <c r="AS23" s="1"/>
      <c r="BD23">
        <v>16</v>
      </c>
      <c r="BE23">
        <v>47.6</v>
      </c>
      <c r="BF23" s="3">
        <v>4418264</v>
      </c>
      <c r="BG23">
        <v>1357025</v>
      </c>
      <c r="BI23">
        <v>867675</v>
      </c>
      <c r="BJ23">
        <v>2020</v>
      </c>
    </row>
    <row r="24" spans="1:76" x14ac:dyDescent="0.25">
      <c r="B24">
        <v>18</v>
      </c>
      <c r="C24" t="s">
        <v>2</v>
      </c>
      <c r="D24" s="2">
        <v>38475</v>
      </c>
      <c r="E24" s="5">
        <v>31.9</v>
      </c>
      <c r="F24">
        <v>1</v>
      </c>
      <c r="G24" s="5">
        <f t="shared" si="0"/>
        <v>2.743902439024386</v>
      </c>
      <c r="H24" s="3">
        <f t="shared" si="1"/>
        <v>2740.6740847134456</v>
      </c>
      <c r="I24" s="3">
        <f t="shared" si="2"/>
        <v>102623.01850538141</v>
      </c>
      <c r="J24" s="4"/>
      <c r="K24" s="4"/>
      <c r="L24" s="4"/>
      <c r="M24" s="4"/>
      <c r="N24">
        <v>17</v>
      </c>
      <c r="O24">
        <v>2021</v>
      </c>
      <c r="P24" s="14">
        <v>16.100000000000001</v>
      </c>
      <c r="Q24" s="14">
        <v>26.8</v>
      </c>
      <c r="R24" s="3">
        <v>5130307</v>
      </c>
      <c r="S24" s="3">
        <f t="shared" si="3"/>
        <v>1100212.056344559</v>
      </c>
      <c r="T24">
        <v>30</v>
      </c>
      <c r="U24" s="4">
        <v>26.1</v>
      </c>
      <c r="X24">
        <v>2</v>
      </c>
      <c r="Y24" t="s">
        <v>2</v>
      </c>
      <c r="Z24" s="2">
        <v>39160</v>
      </c>
      <c r="AA24" s="5">
        <v>39.700000000000003</v>
      </c>
      <c r="AB24">
        <v>1</v>
      </c>
      <c r="AC24" s="5">
        <f t="shared" ref="AC24:AC32" si="27">(+AA24-AA23)/AA23*AB23*100</f>
        <v>-1.01781170483462</v>
      </c>
      <c r="AD24" s="3">
        <f t="shared" ref="AD24:AD32" si="28">AE23*AC24/100</f>
        <v>-1438.4438030631093</v>
      </c>
      <c r="AE24" s="3">
        <f t="shared" ref="AE24:AE32" si="29">AE23+AD24</f>
        <v>139888.65984788537</v>
      </c>
      <c r="AJ24">
        <v>17</v>
      </c>
      <c r="AK24">
        <v>2021</v>
      </c>
      <c r="AL24">
        <v>21.4</v>
      </c>
      <c r="AM24" s="14">
        <v>26.8</v>
      </c>
      <c r="AN24">
        <v>1647817</v>
      </c>
      <c r="AO24" s="3">
        <f t="shared" si="7"/>
        <v>1100212.056344559</v>
      </c>
      <c r="AP24" s="3">
        <v>2</v>
      </c>
      <c r="AQ24" s="4">
        <v>17.899999999999999</v>
      </c>
      <c r="AS24" s="1"/>
      <c r="BD24">
        <v>17</v>
      </c>
      <c r="BE24">
        <v>15.1</v>
      </c>
      <c r="BF24" s="3">
        <v>5130307</v>
      </c>
      <c r="BG24">
        <v>1647817</v>
      </c>
      <c r="BI24">
        <v>1100212</v>
      </c>
      <c r="BJ24">
        <v>2021</v>
      </c>
    </row>
    <row r="25" spans="1:76" x14ac:dyDescent="0.25">
      <c r="B25">
        <v>19</v>
      </c>
      <c r="C25" t="s">
        <v>1</v>
      </c>
      <c r="D25" s="2">
        <v>38510</v>
      </c>
      <c r="E25" s="5">
        <v>34.1</v>
      </c>
      <c r="F25">
        <v>-1</v>
      </c>
      <c r="G25" s="5">
        <f t="shared" si="0"/>
        <v>6.8965517241379404</v>
      </c>
      <c r="H25" s="3">
        <f t="shared" si="1"/>
        <v>7077.4495520952787</v>
      </c>
      <c r="I25" s="3">
        <f t="shared" si="2"/>
        <v>109700.46805747668</v>
      </c>
      <c r="J25" s="4"/>
      <c r="K25" s="4"/>
      <c r="L25" s="4"/>
      <c r="M25" s="4"/>
      <c r="N25">
        <v>18</v>
      </c>
      <c r="O25">
        <v>2022</v>
      </c>
      <c r="P25" s="14">
        <v>-28.4</v>
      </c>
      <c r="Q25" s="14">
        <v>-33.1</v>
      </c>
      <c r="R25" s="3">
        <v>3675711</v>
      </c>
      <c r="S25" s="3">
        <f t="shared" si="3"/>
        <v>736041.86569450994</v>
      </c>
      <c r="T25">
        <v>31</v>
      </c>
      <c r="U25" s="4">
        <v>22.2</v>
      </c>
      <c r="X25">
        <v>3</v>
      </c>
      <c r="Y25" t="s">
        <v>1</v>
      </c>
      <c r="Z25" s="2">
        <v>39293</v>
      </c>
      <c r="AA25" s="5">
        <v>42.9</v>
      </c>
      <c r="AB25">
        <v>-1</v>
      </c>
      <c r="AC25" s="5">
        <f t="shared" si="27"/>
        <v>8.0604534005037678</v>
      </c>
      <c r="AD25" s="3">
        <f t="shared" si="28"/>
        <v>11275.660239628025</v>
      </c>
      <c r="AE25" s="3">
        <f t="shared" si="29"/>
        <v>151164.32008751339</v>
      </c>
      <c r="AJ25">
        <v>18</v>
      </c>
      <c r="AK25">
        <v>2022</v>
      </c>
      <c r="AL25">
        <v>-16.2</v>
      </c>
      <c r="AM25" s="14">
        <v>-33.1</v>
      </c>
      <c r="AN25">
        <v>1380673</v>
      </c>
      <c r="AO25" s="3">
        <f t="shared" si="7"/>
        <v>736041.86569450994</v>
      </c>
      <c r="AP25" s="3">
        <v>10</v>
      </c>
      <c r="AQ25" s="4">
        <v>15.7</v>
      </c>
      <c r="BD25">
        <v>18</v>
      </c>
      <c r="BE25">
        <v>-33.1</v>
      </c>
      <c r="BF25" s="3">
        <v>3675711</v>
      </c>
      <c r="BG25">
        <v>1380673</v>
      </c>
      <c r="BI25">
        <v>736042</v>
      </c>
      <c r="BJ25">
        <v>2022</v>
      </c>
    </row>
    <row r="26" spans="1:76" x14ac:dyDescent="0.25">
      <c r="B26">
        <v>20</v>
      </c>
      <c r="C26" t="s">
        <v>2</v>
      </c>
      <c r="D26" s="2">
        <v>38519</v>
      </c>
      <c r="E26" s="5">
        <v>34.1</v>
      </c>
      <c r="F26">
        <v>1</v>
      </c>
      <c r="G26" s="5">
        <f t="shared" si="0"/>
        <v>0</v>
      </c>
      <c r="H26" s="3">
        <f t="shared" si="1"/>
        <v>0</v>
      </c>
      <c r="I26" s="3">
        <f t="shared" si="2"/>
        <v>109700.46805747668</v>
      </c>
      <c r="J26" s="4"/>
      <c r="K26" s="4"/>
      <c r="L26" s="4"/>
      <c r="M26" s="4"/>
      <c r="N26">
        <v>19</v>
      </c>
      <c r="O26">
        <v>2023</v>
      </c>
      <c r="P26" s="14">
        <v>32.6</v>
      </c>
      <c r="Q26" s="14">
        <v>53.8</v>
      </c>
      <c r="R26" s="3">
        <v>4872756</v>
      </c>
      <c r="S26" s="3">
        <f t="shared" si="3"/>
        <v>1132032.389438156</v>
      </c>
      <c r="T26">
        <v>17</v>
      </c>
      <c r="U26" s="4">
        <v>22.7</v>
      </c>
      <c r="X26">
        <v>4</v>
      </c>
      <c r="Y26" t="s">
        <v>2</v>
      </c>
      <c r="Z26" s="2">
        <v>39314</v>
      </c>
      <c r="AA26" s="5">
        <v>43.3</v>
      </c>
      <c r="AB26">
        <v>1</v>
      </c>
      <c r="AC26" s="5">
        <f t="shared" si="27"/>
        <v>-0.93240093240092914</v>
      </c>
      <c r="AD26" s="3">
        <f t="shared" si="28"/>
        <v>-1409.4575299534999</v>
      </c>
      <c r="AE26" s="3">
        <f t="shared" si="29"/>
        <v>149754.86255755989</v>
      </c>
      <c r="AG26" s="4"/>
      <c r="AJ26">
        <v>19</v>
      </c>
      <c r="AK26">
        <v>2023</v>
      </c>
      <c r="AL26">
        <v>27.4</v>
      </c>
      <c r="AM26" s="14">
        <v>53.8</v>
      </c>
      <c r="AN26">
        <v>1759518</v>
      </c>
      <c r="AO26" s="3">
        <f t="shared" si="7"/>
        <v>1132032.389438156</v>
      </c>
      <c r="AP26" s="3">
        <v>7</v>
      </c>
      <c r="AQ26" s="4">
        <v>16.3</v>
      </c>
      <c r="AS26" s="1"/>
      <c r="BD26">
        <v>19</v>
      </c>
      <c r="BE26">
        <v>53.8</v>
      </c>
      <c r="BF26" s="3">
        <v>4872756</v>
      </c>
      <c r="BG26">
        <v>1759518</v>
      </c>
      <c r="BI26">
        <v>1132032</v>
      </c>
      <c r="BJ26">
        <v>2023</v>
      </c>
    </row>
    <row r="27" spans="1:76" x14ac:dyDescent="0.25">
      <c r="A27" s="1"/>
      <c r="B27">
        <v>21</v>
      </c>
      <c r="C27" t="s">
        <v>1</v>
      </c>
      <c r="D27" s="2">
        <v>38526</v>
      </c>
      <c r="E27" s="5">
        <v>33.9</v>
      </c>
      <c r="F27">
        <v>-1</v>
      </c>
      <c r="G27" s="5">
        <f t="shared" si="0"/>
        <v>-0.58651026392962713</v>
      </c>
      <c r="H27" s="3">
        <f t="shared" si="1"/>
        <v>-643.40450473594285</v>
      </c>
      <c r="I27" s="3">
        <f t="shared" si="2"/>
        <v>109057.06355274074</v>
      </c>
      <c r="J27" s="4"/>
      <c r="K27" s="4"/>
      <c r="L27" s="4"/>
      <c r="M27" s="4"/>
      <c r="N27">
        <v>20</v>
      </c>
      <c r="O27">
        <v>2024</v>
      </c>
      <c r="P27" s="14">
        <v>27</v>
      </c>
      <c r="Q27" s="14">
        <v>24.8</v>
      </c>
      <c r="R27" s="3">
        <v>6186588</v>
      </c>
      <c r="S27" s="3">
        <f t="shared" si="3"/>
        <v>1412776.4220188188</v>
      </c>
      <c r="T27">
        <v>21</v>
      </c>
      <c r="U27" s="4">
        <v>22.9</v>
      </c>
      <c r="X27">
        <v>5</v>
      </c>
      <c r="Y27" t="s">
        <v>1</v>
      </c>
      <c r="Z27" s="2">
        <v>39391</v>
      </c>
      <c r="AA27" s="5">
        <v>46</v>
      </c>
      <c r="AB27">
        <v>-1</v>
      </c>
      <c r="AC27" s="5">
        <f t="shared" si="27"/>
        <v>6.2355658198614394</v>
      </c>
      <c r="AD27" s="3">
        <f t="shared" si="28"/>
        <v>9338.0630232196818</v>
      </c>
      <c r="AE27" s="3">
        <f t="shared" si="29"/>
        <v>159092.92558077956</v>
      </c>
      <c r="AJ27">
        <v>20</v>
      </c>
      <c r="AK27">
        <v>2024</v>
      </c>
      <c r="AL27">
        <v>19.7</v>
      </c>
      <c r="AM27" s="14">
        <v>24.8</v>
      </c>
      <c r="AN27">
        <v>2106362</v>
      </c>
      <c r="AO27" s="3">
        <f t="shared" si="7"/>
        <v>1412776.4220188188</v>
      </c>
      <c r="AP27" s="3">
        <v>7</v>
      </c>
      <c r="AQ27" s="4">
        <v>16.5</v>
      </c>
      <c r="BD27">
        <v>20</v>
      </c>
      <c r="BE27">
        <v>24.8</v>
      </c>
      <c r="BF27">
        <v>6186588</v>
      </c>
      <c r="BG27">
        <v>2106362</v>
      </c>
      <c r="BI27">
        <v>1412776</v>
      </c>
      <c r="BJ27">
        <v>2024</v>
      </c>
    </row>
    <row r="28" spans="1:76" x14ac:dyDescent="0.25">
      <c r="B28">
        <v>22</v>
      </c>
      <c r="C28" t="s">
        <v>2</v>
      </c>
      <c r="D28" s="2">
        <v>38541</v>
      </c>
      <c r="E28" s="5">
        <v>33.700000000000003</v>
      </c>
      <c r="F28">
        <v>1</v>
      </c>
      <c r="G28" s="5">
        <f t="shared" si="0"/>
        <v>0.5899705014749137</v>
      </c>
      <c r="H28" s="3">
        <f t="shared" si="1"/>
        <v>643.40450473591989</v>
      </c>
      <c r="I28" s="3">
        <f t="shared" si="2"/>
        <v>109700.46805747667</v>
      </c>
      <c r="J28" s="4"/>
      <c r="K28" s="4"/>
      <c r="L28" s="4"/>
      <c r="M28" s="4"/>
      <c r="O28" t="s">
        <v>50</v>
      </c>
      <c r="P28" s="4">
        <f>SUM(P8:P27)/20</f>
        <v>24.42</v>
      </c>
      <c r="Q28" s="4">
        <f>SUM(Q8:Q27)/20</f>
        <v>17.170000000000002</v>
      </c>
      <c r="X28">
        <v>6</v>
      </c>
      <c r="Y28" t="s">
        <v>2</v>
      </c>
      <c r="Z28" s="2">
        <v>39419</v>
      </c>
      <c r="AA28" s="5">
        <v>46.7</v>
      </c>
      <c r="AB28">
        <v>1</v>
      </c>
      <c r="AC28" s="5">
        <f t="shared" si="27"/>
        <v>-1.5217391304347887</v>
      </c>
      <c r="AD28" s="3">
        <f t="shared" si="28"/>
        <v>-2420.9793023162206</v>
      </c>
      <c r="AE28" s="3">
        <f t="shared" si="29"/>
        <v>156671.94627846332</v>
      </c>
      <c r="AK28" t="s">
        <v>50</v>
      </c>
      <c r="AL28" s="4">
        <f>SUM(AL8:AL27)/20</f>
        <v>17.879999999999995</v>
      </c>
      <c r="AM28" s="4">
        <f>SUM(AM8:AM27)/20</f>
        <v>17.170000000000002</v>
      </c>
      <c r="AS28" s="1"/>
    </row>
    <row r="29" spans="1:76" x14ac:dyDescent="0.25">
      <c r="B29">
        <v>23</v>
      </c>
      <c r="C29" t="s">
        <v>1</v>
      </c>
      <c r="D29" s="2">
        <v>38569</v>
      </c>
      <c r="E29" s="5">
        <v>35.5</v>
      </c>
      <c r="F29">
        <v>-1</v>
      </c>
      <c r="G29" s="5">
        <f t="shared" si="0"/>
        <v>5.3412462908011777</v>
      </c>
      <c r="H29" s="3">
        <f t="shared" si="1"/>
        <v>5859.3721811115029</v>
      </c>
      <c r="I29" s="3">
        <f t="shared" si="2"/>
        <v>115559.84023858816</v>
      </c>
      <c r="J29" s="4"/>
      <c r="K29" s="4"/>
      <c r="L29" s="4"/>
      <c r="M29" s="4"/>
      <c r="X29">
        <v>7</v>
      </c>
      <c r="Y29" t="s">
        <v>1</v>
      </c>
      <c r="Z29" s="2">
        <v>39426</v>
      </c>
      <c r="AA29" s="5">
        <v>46.2</v>
      </c>
      <c r="AB29">
        <v>-1</v>
      </c>
      <c r="AC29" s="5">
        <f t="shared" si="27"/>
        <v>-1.070663811563169</v>
      </c>
      <c r="AD29" s="3">
        <f t="shared" si="28"/>
        <v>-1677.4298316751958</v>
      </c>
      <c r="AE29" s="3">
        <f t="shared" si="29"/>
        <v>154994.51644678813</v>
      </c>
    </row>
    <row r="30" spans="1:76" x14ac:dyDescent="0.25">
      <c r="B30">
        <v>24</v>
      </c>
      <c r="C30" t="s">
        <v>2</v>
      </c>
      <c r="D30" s="2">
        <v>38575</v>
      </c>
      <c r="E30" s="5">
        <v>35.450000000000003</v>
      </c>
      <c r="F30">
        <v>1</v>
      </c>
      <c r="G30" s="5">
        <f t="shared" si="0"/>
        <v>0.1408450704225272</v>
      </c>
      <c r="H30" s="3">
        <f t="shared" si="1"/>
        <v>162.76033836419941</v>
      </c>
      <c r="I30" s="3">
        <f t="shared" si="2"/>
        <v>115722.60057695236</v>
      </c>
      <c r="J30" s="4"/>
      <c r="K30" s="4"/>
      <c r="L30" s="4"/>
      <c r="M30" s="4"/>
      <c r="N30" s="5"/>
      <c r="P30" s="4" t="s">
        <v>18</v>
      </c>
      <c r="Q30" t="s">
        <v>27</v>
      </c>
      <c r="X30">
        <v>8</v>
      </c>
      <c r="Y30" t="s">
        <v>2</v>
      </c>
      <c r="Z30" s="2">
        <v>39433</v>
      </c>
      <c r="AA30" s="5">
        <v>46.6</v>
      </c>
      <c r="AB30">
        <v>1</v>
      </c>
      <c r="AC30" s="5">
        <f t="shared" si="27"/>
        <v>-0.86580086580086268</v>
      </c>
      <c r="AD30" s="3">
        <f t="shared" si="28"/>
        <v>-1341.9438653401521</v>
      </c>
      <c r="AE30" s="3">
        <f t="shared" si="29"/>
        <v>153652.57258144798</v>
      </c>
      <c r="AL30" s="4" t="s">
        <v>18</v>
      </c>
      <c r="AM30" t="s">
        <v>27</v>
      </c>
    </row>
    <row r="31" spans="1:76" x14ac:dyDescent="0.25">
      <c r="B31">
        <v>25</v>
      </c>
      <c r="C31" t="s">
        <v>1</v>
      </c>
      <c r="D31" s="2">
        <v>38576</v>
      </c>
      <c r="E31" s="5">
        <v>35.299999999999997</v>
      </c>
      <c r="F31">
        <v>-1</v>
      </c>
      <c r="G31" s="5">
        <f t="shared" si="0"/>
        <v>-0.4231311706629215</v>
      </c>
      <c r="H31" s="3">
        <f t="shared" si="1"/>
        <v>-489.65839454283531</v>
      </c>
      <c r="I31" s="3">
        <f t="shared" si="2"/>
        <v>115232.94218240953</v>
      </c>
      <c r="J31" s="4"/>
      <c r="K31" s="4"/>
      <c r="L31" s="4"/>
      <c r="M31" s="4"/>
      <c r="P31" t="s">
        <v>39</v>
      </c>
      <c r="Q31" t="s">
        <v>39</v>
      </c>
      <c r="R31" s="8">
        <v>22.9</v>
      </c>
      <c r="S31" s="4">
        <v>14.2</v>
      </c>
      <c r="X31">
        <v>9</v>
      </c>
      <c r="Y31" t="s">
        <v>1</v>
      </c>
      <c r="Z31" s="2">
        <v>39447</v>
      </c>
      <c r="AA31" s="5">
        <v>46.5</v>
      </c>
      <c r="AB31">
        <v>-1</v>
      </c>
      <c r="AC31" s="5">
        <f t="shared" si="27"/>
        <v>-0.21459227467811462</v>
      </c>
      <c r="AD31" s="3">
        <f t="shared" si="28"/>
        <v>-329.72655060397034</v>
      </c>
      <c r="AE31" s="3">
        <f t="shared" si="29"/>
        <v>153322.846030844</v>
      </c>
      <c r="AL31" t="s">
        <v>39</v>
      </c>
      <c r="AM31" t="s">
        <v>39</v>
      </c>
      <c r="AN31" s="8">
        <v>16.5</v>
      </c>
      <c r="AO31" s="4">
        <v>14.2</v>
      </c>
      <c r="AS31" s="1"/>
    </row>
    <row r="32" spans="1:76" x14ac:dyDescent="0.25">
      <c r="B32">
        <v>26</v>
      </c>
      <c r="C32" t="s">
        <v>2</v>
      </c>
      <c r="D32" s="2">
        <v>38579</v>
      </c>
      <c r="E32" s="5">
        <v>35.5</v>
      </c>
      <c r="F32">
        <v>1</v>
      </c>
      <c r="G32" s="5">
        <f t="shared" si="0"/>
        <v>-0.56657223796034806</v>
      </c>
      <c r="H32" s="3">
        <f t="shared" si="1"/>
        <v>-652.87785939043158</v>
      </c>
      <c r="I32" s="3">
        <f t="shared" si="2"/>
        <v>114580.06432301911</v>
      </c>
      <c r="J32" s="4"/>
      <c r="K32" s="4"/>
      <c r="L32" s="4"/>
      <c r="M32" s="4"/>
      <c r="P32" t="s">
        <v>55</v>
      </c>
      <c r="Q32" t="s">
        <v>59</v>
      </c>
      <c r="X32" t="s">
        <v>25</v>
      </c>
      <c r="Z32" s="2">
        <v>39447</v>
      </c>
      <c r="AA32" s="5">
        <v>46.47</v>
      </c>
      <c r="AB32">
        <v>-1</v>
      </c>
      <c r="AC32" s="5">
        <f t="shared" si="27"/>
        <v>6.4516129032260519E-2</v>
      </c>
      <c r="AD32" s="3">
        <f t="shared" si="28"/>
        <v>98.917965181193438</v>
      </c>
      <c r="AE32" s="3">
        <f t="shared" si="29"/>
        <v>153421.7639960252</v>
      </c>
      <c r="AF32" s="4">
        <f>(AE32-AE22)/+AE24*100</f>
        <v>9.3142995516835629</v>
      </c>
      <c r="AG32" s="4">
        <f>(AA32-AA22)/+AA22*100</f>
        <v>19.031762295081968</v>
      </c>
      <c r="AH32" s="4">
        <v>15.3</v>
      </c>
      <c r="AI32" s="4"/>
      <c r="AL32" t="s">
        <v>60</v>
      </c>
      <c r="AM32" t="s">
        <v>59</v>
      </c>
      <c r="AS32" s="1"/>
    </row>
    <row r="33" spans="1:45" x14ac:dyDescent="0.25">
      <c r="B33">
        <v>27</v>
      </c>
      <c r="C33" t="s">
        <v>1</v>
      </c>
      <c r="D33" s="2">
        <v>38580</v>
      </c>
      <c r="E33" s="5">
        <v>35.299999999999997</v>
      </c>
      <c r="F33">
        <v>-1</v>
      </c>
      <c r="G33" s="5">
        <f t="shared" si="0"/>
        <v>-0.56338028169014887</v>
      </c>
      <c r="H33" s="3">
        <f t="shared" si="1"/>
        <v>-645.52148914377881</v>
      </c>
      <c r="I33" s="3">
        <f t="shared" si="2"/>
        <v>113934.54283387533</v>
      </c>
      <c r="J33" s="4"/>
      <c r="K33" s="4"/>
      <c r="L33" s="4"/>
      <c r="M33" s="4"/>
      <c r="P33" t="s">
        <v>56</v>
      </c>
      <c r="Q33" t="s">
        <v>57</v>
      </c>
      <c r="W33" s="1">
        <v>2008</v>
      </c>
      <c r="X33">
        <v>1</v>
      </c>
      <c r="Y33" t="s">
        <v>2</v>
      </c>
      <c r="Z33" s="2">
        <v>39538</v>
      </c>
      <c r="AA33" s="5">
        <v>41.4</v>
      </c>
      <c r="AB33">
        <v>1</v>
      </c>
      <c r="AC33" s="5">
        <f t="shared" ref="AC33:AC37" si="30">(+AA33-AA32)/AA32*AB32*100</f>
        <v>10.910264686894772</v>
      </c>
      <c r="AD33" s="3">
        <f t="shared" ref="AD33:AD37" si="31">AE32*AC33/100</f>
        <v>16738.720539269376</v>
      </c>
      <c r="AE33" s="3">
        <f t="shared" ref="AE33:AE37" si="32">AE32+AD33</f>
        <v>170160.48453529458</v>
      </c>
      <c r="AL33" t="s">
        <v>56</v>
      </c>
      <c r="AM33" t="s">
        <v>57</v>
      </c>
      <c r="AS33" s="1"/>
    </row>
    <row r="34" spans="1:45" x14ac:dyDescent="0.25">
      <c r="B34">
        <v>28</v>
      </c>
      <c r="C34" t="s">
        <v>2</v>
      </c>
      <c r="D34" s="2">
        <v>38595</v>
      </c>
      <c r="E34" s="5">
        <v>35.1</v>
      </c>
      <c r="F34">
        <v>1</v>
      </c>
      <c r="G34" s="5">
        <f t="shared" si="0"/>
        <v>0.56657223796032796</v>
      </c>
      <c r="H34" s="3">
        <f t="shared" si="1"/>
        <v>645.52148914375584</v>
      </c>
      <c r="I34" s="3">
        <f t="shared" si="2"/>
        <v>114580.06432301908</v>
      </c>
      <c r="J34" s="4"/>
      <c r="K34" s="4"/>
      <c r="L34" s="4"/>
      <c r="M34" s="4"/>
      <c r="X34">
        <v>2</v>
      </c>
      <c r="Y34" t="s">
        <v>1</v>
      </c>
      <c r="Z34" s="2">
        <v>39615</v>
      </c>
      <c r="AA34" s="5">
        <v>43</v>
      </c>
      <c r="AB34">
        <v>-1</v>
      </c>
      <c r="AC34" s="5">
        <f t="shared" si="30"/>
        <v>3.8647342995169116</v>
      </c>
      <c r="AD34" s="3">
        <f t="shared" si="31"/>
        <v>6576.2506100597002</v>
      </c>
      <c r="AE34" s="3">
        <f t="shared" si="32"/>
        <v>176736.73514535429</v>
      </c>
      <c r="AS34" s="1"/>
    </row>
    <row r="35" spans="1:45" x14ac:dyDescent="0.25">
      <c r="B35">
        <v>29</v>
      </c>
      <c r="C35" t="s">
        <v>1</v>
      </c>
      <c r="D35" s="2">
        <v>38609</v>
      </c>
      <c r="E35" s="5">
        <v>35.35</v>
      </c>
      <c r="F35">
        <v>-1</v>
      </c>
      <c r="G35" s="5">
        <f t="shared" si="0"/>
        <v>0.71225071225071224</v>
      </c>
      <c r="H35" s="3">
        <f t="shared" si="1"/>
        <v>816.09732423802768</v>
      </c>
      <c r="I35" s="3">
        <f t="shared" si="2"/>
        <v>115396.1616472571</v>
      </c>
      <c r="J35" s="4"/>
      <c r="K35" s="4"/>
      <c r="L35" s="4"/>
      <c r="M35" s="4"/>
      <c r="O35" s="1" t="s">
        <v>62</v>
      </c>
      <c r="X35">
        <v>3</v>
      </c>
      <c r="Y35" t="s">
        <v>2</v>
      </c>
      <c r="Z35" s="2">
        <v>39664</v>
      </c>
      <c r="AA35" s="5">
        <v>42.5</v>
      </c>
      <c r="AB35">
        <v>1</v>
      </c>
      <c r="AC35" s="5">
        <f t="shared" si="30"/>
        <v>1.1627906976744187</v>
      </c>
      <c r="AD35" s="3">
        <f t="shared" si="31"/>
        <v>2055.0783156436546</v>
      </c>
      <c r="AE35" s="3">
        <f t="shared" si="32"/>
        <v>178791.81346099795</v>
      </c>
      <c r="AK35" s="1" t="s">
        <v>61</v>
      </c>
      <c r="AS35" s="1"/>
    </row>
    <row r="36" spans="1:45" x14ac:dyDescent="0.25">
      <c r="B36">
        <v>30</v>
      </c>
      <c r="C36" t="s">
        <v>2</v>
      </c>
      <c r="D36" s="2">
        <v>38624</v>
      </c>
      <c r="E36" s="5">
        <v>35.200000000000003</v>
      </c>
      <c r="F36">
        <v>1</v>
      </c>
      <c r="G36" s="5">
        <f t="shared" si="0"/>
        <v>0.42432814710042033</v>
      </c>
      <c r="H36" s="3">
        <f t="shared" si="1"/>
        <v>489.65839454281195</v>
      </c>
      <c r="I36" s="3">
        <f t="shared" si="2"/>
        <v>115885.82004179992</v>
      </c>
      <c r="J36" s="4"/>
      <c r="K36" s="4"/>
      <c r="L36" s="4"/>
      <c r="M36" s="4"/>
      <c r="O36" t="s">
        <v>58</v>
      </c>
      <c r="P36" s="3"/>
      <c r="R36" s="3"/>
      <c r="X36">
        <v>4</v>
      </c>
      <c r="Y36" t="s">
        <v>1</v>
      </c>
      <c r="Z36" s="2">
        <v>39685</v>
      </c>
      <c r="AA36" s="5">
        <v>42</v>
      </c>
      <c r="AB36">
        <v>-1</v>
      </c>
      <c r="AC36" s="5">
        <f t="shared" si="30"/>
        <v>-1.1764705882352942</v>
      </c>
      <c r="AD36" s="3">
        <f t="shared" si="31"/>
        <v>-2103.4330995411524</v>
      </c>
      <c r="AE36" s="3">
        <f t="shared" si="32"/>
        <v>176688.3803614568</v>
      </c>
      <c r="AK36" t="s">
        <v>63</v>
      </c>
      <c r="AL36" s="3"/>
      <c r="AN36" s="3"/>
      <c r="AS36" s="1"/>
    </row>
    <row r="37" spans="1:45" x14ac:dyDescent="0.25">
      <c r="B37">
        <v>31</v>
      </c>
      <c r="C37" t="s">
        <v>1</v>
      </c>
      <c r="D37" s="2">
        <v>38630</v>
      </c>
      <c r="E37" s="5">
        <v>35.1</v>
      </c>
      <c r="F37">
        <v>-1</v>
      </c>
      <c r="G37" s="5">
        <f t="shared" si="0"/>
        <v>-0.28409090909091311</v>
      </c>
      <c r="H37" s="3">
        <f t="shared" si="1"/>
        <v>-329.22107966420896</v>
      </c>
      <c r="I37" s="3">
        <f t="shared" si="2"/>
        <v>115556.59896213571</v>
      </c>
      <c r="J37" s="4"/>
      <c r="K37" s="4"/>
      <c r="L37" s="4"/>
      <c r="M37" s="4"/>
      <c r="X37" t="s">
        <v>25</v>
      </c>
      <c r="Z37" s="2">
        <v>39813</v>
      </c>
      <c r="AA37" s="5">
        <v>27.06</v>
      </c>
      <c r="AB37">
        <v>-1</v>
      </c>
      <c r="AC37" s="5">
        <f t="shared" si="30"/>
        <v>35.571428571428577</v>
      </c>
      <c r="AD37" s="3">
        <f t="shared" si="31"/>
        <v>62850.581014289644</v>
      </c>
      <c r="AE37" s="3">
        <f t="shared" si="32"/>
        <v>239538.96137574644</v>
      </c>
      <c r="AF37" s="4">
        <f>(AE37-AE32)/+AE32*100</f>
        <v>56.131017618825155</v>
      </c>
      <c r="AG37" s="4">
        <f>(AA37-AA32)/+AA32*100</f>
        <v>-41.768883150419626</v>
      </c>
      <c r="AH37" s="4">
        <v>24.4</v>
      </c>
    </row>
    <row r="38" spans="1:45" x14ac:dyDescent="0.25">
      <c r="B38">
        <v>32</v>
      </c>
      <c r="C38" t="s">
        <v>2</v>
      </c>
      <c r="D38" s="2">
        <v>38644</v>
      </c>
      <c r="E38" s="5">
        <v>34.6</v>
      </c>
      <c r="F38">
        <v>1</v>
      </c>
      <c r="G38" s="5">
        <f t="shared" si="0"/>
        <v>1.4245014245014245</v>
      </c>
      <c r="H38" s="3">
        <f t="shared" si="1"/>
        <v>1646.1053983210215</v>
      </c>
      <c r="I38" s="3">
        <f t="shared" si="2"/>
        <v>117202.70436045673</v>
      </c>
      <c r="J38" s="4"/>
      <c r="K38" s="4"/>
      <c r="L38" s="4"/>
      <c r="M38" s="4"/>
      <c r="O38" t="s">
        <v>21</v>
      </c>
      <c r="W38" s="1">
        <v>2009</v>
      </c>
      <c r="X38">
        <v>1</v>
      </c>
      <c r="Y38" t="s">
        <v>2</v>
      </c>
      <c r="Z38" s="11">
        <v>39846</v>
      </c>
      <c r="AA38" s="5">
        <v>28.4</v>
      </c>
      <c r="AB38">
        <v>1</v>
      </c>
      <c r="AC38" s="5">
        <f t="shared" ref="AC38:AC41" si="33">(+AA38-AA37)/AA37*AB37*100</f>
        <v>-4.9519586104951951</v>
      </c>
      <c r="AD38" s="3">
        <f t="shared" ref="AD38:AD41" si="34">AE37*AC38/100</f>
        <v>-11861.870223337035</v>
      </c>
      <c r="AE38" s="3">
        <f t="shared" ref="AE38:AE41" si="35">AE37+AD38</f>
        <v>227677.09115240941</v>
      </c>
      <c r="AK38" t="s">
        <v>21</v>
      </c>
      <c r="AS38" s="1"/>
    </row>
    <row r="39" spans="1:45" x14ac:dyDescent="0.25">
      <c r="B39">
        <v>33</v>
      </c>
      <c r="C39" t="s">
        <v>1</v>
      </c>
      <c r="D39" s="2">
        <v>38652</v>
      </c>
      <c r="E39" s="5">
        <v>34.700000000000003</v>
      </c>
      <c r="F39">
        <v>-1</v>
      </c>
      <c r="G39" s="5">
        <f t="shared" si="0"/>
        <v>0.28901734104046656</v>
      </c>
      <c r="H39" s="3">
        <f t="shared" si="1"/>
        <v>338.73613977011098</v>
      </c>
      <c r="I39" s="3">
        <f t="shared" si="2"/>
        <v>117541.44050022685</v>
      </c>
      <c r="J39" s="4"/>
      <c r="K39" s="4"/>
      <c r="L39" s="4"/>
      <c r="M39" s="4"/>
      <c r="O39" s="2"/>
      <c r="X39">
        <v>2</v>
      </c>
      <c r="Y39" t="s">
        <v>1</v>
      </c>
      <c r="Z39" s="2">
        <v>39861</v>
      </c>
      <c r="AA39" s="5">
        <v>26.5</v>
      </c>
      <c r="AB39">
        <v>-1</v>
      </c>
      <c r="AC39" s="5">
        <f t="shared" si="33"/>
        <v>-6.6901408450704176</v>
      </c>
      <c r="AD39" s="3">
        <f t="shared" si="34"/>
        <v>-15231.91807005555</v>
      </c>
      <c r="AE39" s="3">
        <f t="shared" si="35"/>
        <v>212445.17308235387</v>
      </c>
      <c r="AS39" s="1"/>
    </row>
    <row r="40" spans="1:45" x14ac:dyDescent="0.25">
      <c r="B40">
        <v>34</v>
      </c>
      <c r="C40" t="s">
        <v>2</v>
      </c>
      <c r="D40" s="2">
        <v>38654</v>
      </c>
      <c r="E40" s="5">
        <v>35</v>
      </c>
      <c r="F40">
        <v>1</v>
      </c>
      <c r="G40" s="5">
        <f t="shared" si="0"/>
        <v>-0.8645533141210292</v>
      </c>
      <c r="H40" s="3">
        <f t="shared" si="1"/>
        <v>-1016.2084193103088</v>
      </c>
      <c r="I40" s="3">
        <f t="shared" si="2"/>
        <v>116525.23208091654</v>
      </c>
      <c r="J40" s="4"/>
      <c r="K40" s="4"/>
      <c r="L40" s="4"/>
      <c r="M40" s="4"/>
      <c r="O40" s="2"/>
      <c r="P40" s="5"/>
      <c r="Q40" s="3"/>
      <c r="R40" s="5"/>
      <c r="S40" s="3"/>
      <c r="T40" s="3"/>
      <c r="U40" s="4"/>
      <c r="X40">
        <v>3</v>
      </c>
      <c r="Y40" t="s">
        <v>2</v>
      </c>
      <c r="Z40" s="2">
        <v>39895</v>
      </c>
      <c r="AA40" s="5">
        <v>27.4</v>
      </c>
      <c r="AB40">
        <v>1</v>
      </c>
      <c r="AC40" s="5">
        <f t="shared" si="33"/>
        <v>-3.396226415094334</v>
      </c>
      <c r="AD40" s="3">
        <f t="shared" si="34"/>
        <v>-7215.1190858157797</v>
      </c>
      <c r="AE40" s="3">
        <f t="shared" si="35"/>
        <v>205230.05399653807</v>
      </c>
      <c r="AS40" s="1"/>
    </row>
    <row r="41" spans="1:45" x14ac:dyDescent="0.25">
      <c r="B41">
        <v>35</v>
      </c>
      <c r="C41" t="s">
        <v>1</v>
      </c>
      <c r="D41" s="2">
        <v>38694</v>
      </c>
      <c r="E41" s="5">
        <v>37.299999999999997</v>
      </c>
      <c r="F41">
        <v>-1</v>
      </c>
      <c r="G41" s="5">
        <f t="shared" si="0"/>
        <v>6.5714285714285632</v>
      </c>
      <c r="H41" s="3">
        <f t="shared" si="1"/>
        <v>7657.3723938887915</v>
      </c>
      <c r="I41" s="3">
        <f t="shared" si="2"/>
        <v>124182.60447480532</v>
      </c>
      <c r="J41" s="4"/>
      <c r="K41" s="4"/>
      <c r="L41" s="4"/>
      <c r="M41" s="4"/>
      <c r="O41" s="2"/>
      <c r="P41" s="5"/>
      <c r="Q41" s="3"/>
      <c r="R41" s="5"/>
      <c r="S41" s="3"/>
      <c r="T41" s="3"/>
      <c r="X41" t="s">
        <v>25</v>
      </c>
      <c r="Z41" s="2">
        <v>40178</v>
      </c>
      <c r="AA41" s="5">
        <v>41.86</v>
      </c>
      <c r="AB41">
        <v>1</v>
      </c>
      <c r="AC41" s="5">
        <f t="shared" si="33"/>
        <v>52.773722627737229</v>
      </c>
      <c r="AD41" s="3">
        <f t="shared" si="34"/>
        <v>108307.53944488835</v>
      </c>
      <c r="AE41" s="3">
        <f t="shared" si="35"/>
        <v>313537.5934414264</v>
      </c>
      <c r="AF41" s="4">
        <f>(AE41-AE37)/+AE37*100</f>
        <v>30.892106921013141</v>
      </c>
      <c r="AG41" s="4">
        <f>(AA41-AA37)/+AA37*100</f>
        <v>54.693274205469336</v>
      </c>
      <c r="AH41" s="4">
        <v>25.7</v>
      </c>
    </row>
    <row r="42" spans="1:45" x14ac:dyDescent="0.25">
      <c r="B42">
        <v>36</v>
      </c>
      <c r="C42" t="s">
        <v>2</v>
      </c>
      <c r="D42" s="2">
        <v>38698</v>
      </c>
      <c r="E42" s="5">
        <v>37.700000000000003</v>
      </c>
      <c r="F42">
        <v>1</v>
      </c>
      <c r="G42" s="5">
        <f t="shared" si="0"/>
        <v>-1.0723860589812486</v>
      </c>
      <c r="H42" s="3">
        <f t="shared" si="1"/>
        <v>-1331.7169380676364</v>
      </c>
      <c r="I42" s="3">
        <f t="shared" si="2"/>
        <v>122850.88753673769</v>
      </c>
      <c r="J42" s="4"/>
      <c r="K42" s="4"/>
      <c r="L42" s="4"/>
      <c r="M42" s="4"/>
      <c r="O42" s="2"/>
      <c r="P42" s="5"/>
      <c r="Q42" s="3"/>
      <c r="R42" s="5"/>
      <c r="S42" s="3"/>
      <c r="T42" s="3"/>
      <c r="W42" s="1">
        <v>2010</v>
      </c>
      <c r="X42">
        <v>1</v>
      </c>
      <c r="Y42" t="s">
        <v>1</v>
      </c>
      <c r="Z42" s="11">
        <v>40197</v>
      </c>
      <c r="AA42" s="5">
        <v>40.4</v>
      </c>
      <c r="AB42">
        <v>-1</v>
      </c>
      <c r="AC42" s="5">
        <f t="shared" ref="AC42:AC50" si="36">(+AA42-AA41)/AA41*AB41*100</f>
        <v>-3.487816531294794</v>
      </c>
      <c r="AD42" s="3">
        <f t="shared" ref="AD42:AD50" si="37">AE41*AC42/100</f>
        <v>-10935.616015873931</v>
      </c>
      <c r="AE42" s="3">
        <f t="shared" ref="AE42:AE50" si="38">AE41+AD42</f>
        <v>302601.9774255525</v>
      </c>
      <c r="AS42" s="1"/>
    </row>
    <row r="43" spans="1:45" x14ac:dyDescent="0.25">
      <c r="B43">
        <v>37</v>
      </c>
      <c r="C43" t="s">
        <v>1</v>
      </c>
      <c r="D43" s="2">
        <v>38702</v>
      </c>
      <c r="E43" s="5">
        <v>37.5</v>
      </c>
      <c r="F43">
        <v>-1</v>
      </c>
      <c r="G43" s="5">
        <f t="shared" si="0"/>
        <v>-0.53050397877984834</v>
      </c>
      <c r="H43" s="3">
        <f t="shared" si="1"/>
        <v>-651.72884634875027</v>
      </c>
      <c r="I43" s="3">
        <f t="shared" si="2"/>
        <v>122199.15869038894</v>
      </c>
      <c r="J43" s="4"/>
      <c r="K43" s="4"/>
      <c r="L43" s="4"/>
      <c r="M43" s="4"/>
      <c r="O43" s="2"/>
      <c r="P43" s="5"/>
      <c r="Q43" s="3"/>
      <c r="R43" s="5"/>
      <c r="S43" s="3"/>
      <c r="T43" s="3"/>
      <c r="X43">
        <v>2</v>
      </c>
      <c r="Y43" t="s">
        <v>2</v>
      </c>
      <c r="Z43" s="2">
        <v>40225</v>
      </c>
      <c r="AA43" s="5">
        <v>40.5</v>
      </c>
      <c r="AB43">
        <v>1</v>
      </c>
      <c r="AC43" s="5">
        <f t="shared" si="36"/>
        <v>-0.24752475247525105</v>
      </c>
      <c r="AD43" s="3">
        <f t="shared" si="37"/>
        <v>-749.01479560781388</v>
      </c>
      <c r="AE43" s="3">
        <f t="shared" si="38"/>
        <v>301852.96262994467</v>
      </c>
    </row>
    <row r="44" spans="1:45" x14ac:dyDescent="0.25">
      <c r="B44" t="s">
        <v>25</v>
      </c>
      <c r="D44" s="2">
        <v>39081</v>
      </c>
      <c r="E44" s="5">
        <v>36.44</v>
      </c>
      <c r="F44">
        <v>-1</v>
      </c>
      <c r="G44" s="5">
        <f t="shared" si="0"/>
        <v>2.8266666666666729</v>
      </c>
      <c r="H44" s="3">
        <f t="shared" si="1"/>
        <v>3454.1628856483353</v>
      </c>
      <c r="I44" s="3">
        <f t="shared" si="2"/>
        <v>125653.32157603727</v>
      </c>
      <c r="J44" s="4">
        <f>(I44-I7)/I7*100</f>
        <v>25.653321576037268</v>
      </c>
      <c r="K44" s="4">
        <f>(E44-E7)/E7*100</f>
        <v>0.9418282548476351</v>
      </c>
      <c r="L44" s="4">
        <v>25.7</v>
      </c>
      <c r="M44" s="4"/>
      <c r="O44" s="2"/>
      <c r="P44" s="5"/>
      <c r="Q44" s="3"/>
      <c r="R44" s="5"/>
      <c r="S44" s="3"/>
      <c r="T44" s="3"/>
      <c r="X44">
        <v>3</v>
      </c>
      <c r="Y44" t="s">
        <v>1</v>
      </c>
      <c r="Z44" s="2">
        <v>40301</v>
      </c>
      <c r="AA44" s="5">
        <v>43</v>
      </c>
      <c r="AB44">
        <v>-1</v>
      </c>
      <c r="AC44" s="5">
        <f t="shared" si="36"/>
        <v>6.1728395061728394</v>
      </c>
      <c r="AD44" s="3">
        <f t="shared" si="37"/>
        <v>18632.89892777436</v>
      </c>
      <c r="AE44" s="3">
        <f t="shared" si="38"/>
        <v>320485.86155771901</v>
      </c>
    </row>
    <row r="45" spans="1:45" x14ac:dyDescent="0.25">
      <c r="A45" s="1">
        <v>2006</v>
      </c>
      <c r="B45">
        <v>1</v>
      </c>
      <c r="C45" t="s">
        <v>2</v>
      </c>
      <c r="D45" s="2">
        <v>38720</v>
      </c>
      <c r="E45" s="5">
        <v>37.25</v>
      </c>
      <c r="F45">
        <v>1</v>
      </c>
      <c r="G45" s="5">
        <f t="shared" ref="G45:G53" si="39">(+E45-E44)/E44*F44*100</f>
        <v>-2.2228320526893586</v>
      </c>
      <c r="H45" s="3">
        <f t="shared" ref="H45:H47" si="40">I44*G45/100</f>
        <v>-2793.0623072609901</v>
      </c>
      <c r="I45" s="3">
        <f t="shared" ref="I45:I53" si="41">I44+H45</f>
        <v>122860.25926877628</v>
      </c>
      <c r="J45" s="4"/>
      <c r="K45" s="4"/>
      <c r="L45" s="4"/>
      <c r="M45" s="4"/>
      <c r="O45" s="2"/>
      <c r="P45" s="5"/>
      <c r="Q45" s="3"/>
      <c r="R45" s="5"/>
      <c r="S45" s="3"/>
      <c r="T45" s="3"/>
      <c r="X45">
        <v>4</v>
      </c>
      <c r="Y45" t="s">
        <v>2</v>
      </c>
      <c r="Z45" s="2">
        <v>40343</v>
      </c>
      <c r="AA45" s="5">
        <v>42.8</v>
      </c>
      <c r="AB45">
        <v>1</v>
      </c>
      <c r="AC45" s="5">
        <f t="shared" si="36"/>
        <v>0.46511627906977404</v>
      </c>
      <c r="AD45" s="3">
        <f t="shared" si="37"/>
        <v>1490.63191422197</v>
      </c>
      <c r="AE45" s="3">
        <f t="shared" si="38"/>
        <v>321976.49347194098</v>
      </c>
      <c r="AS45" s="1"/>
    </row>
    <row r="46" spans="1:45" x14ac:dyDescent="0.25">
      <c r="B46">
        <v>2</v>
      </c>
      <c r="C46" t="s">
        <v>1</v>
      </c>
      <c r="D46" s="2">
        <v>38735</v>
      </c>
      <c r="E46" s="5">
        <v>38.1</v>
      </c>
      <c r="F46">
        <v>-1</v>
      </c>
      <c r="G46" s="5">
        <f t="shared" si="39"/>
        <v>2.2818791946308763</v>
      </c>
      <c r="H46" s="3">
        <f t="shared" si="40"/>
        <v>2803.5226947237588</v>
      </c>
      <c r="I46" s="3">
        <f t="shared" si="41"/>
        <v>125663.78196350003</v>
      </c>
      <c r="J46" s="4"/>
      <c r="K46" s="4"/>
      <c r="L46" s="4"/>
      <c r="M46" s="4"/>
      <c r="O46" s="2"/>
      <c r="P46" s="5"/>
      <c r="Q46" s="3"/>
      <c r="R46" s="5"/>
      <c r="S46" s="3"/>
      <c r="T46" s="3"/>
      <c r="U46" s="4"/>
      <c r="X46">
        <v>5</v>
      </c>
      <c r="Y46" t="s">
        <v>1</v>
      </c>
      <c r="Z46" s="2">
        <v>40350</v>
      </c>
      <c r="AA46" s="5">
        <v>41.7</v>
      </c>
      <c r="AB46">
        <v>-1</v>
      </c>
      <c r="AC46" s="5">
        <f t="shared" si="36"/>
        <v>-2.5700934579439121</v>
      </c>
      <c r="AD46" s="3">
        <f t="shared" si="37"/>
        <v>-8275.0967948395628</v>
      </c>
      <c r="AE46" s="3">
        <f t="shared" si="38"/>
        <v>313701.39667710144</v>
      </c>
      <c r="AS46" s="1"/>
    </row>
    <row r="47" spans="1:45" x14ac:dyDescent="0.25">
      <c r="B47">
        <v>3</v>
      </c>
      <c r="C47" t="s">
        <v>2</v>
      </c>
      <c r="D47" s="2">
        <v>38744</v>
      </c>
      <c r="E47" s="5">
        <v>37.9</v>
      </c>
      <c r="F47">
        <v>1</v>
      </c>
      <c r="G47" s="5">
        <f t="shared" si="39"/>
        <v>0.52493438320210717</v>
      </c>
      <c r="H47" s="3">
        <f t="shared" si="40"/>
        <v>659.65239875853968</v>
      </c>
      <c r="I47" s="3">
        <f t="shared" si="41"/>
        <v>126323.43436225857</v>
      </c>
      <c r="J47" s="4"/>
      <c r="K47" s="4"/>
      <c r="L47" s="4"/>
      <c r="M47" s="4"/>
      <c r="O47" s="2"/>
      <c r="P47" s="5"/>
      <c r="Q47" s="3"/>
      <c r="R47" s="5"/>
      <c r="S47" s="3"/>
      <c r="T47" s="3"/>
      <c r="U47" s="4"/>
      <c r="X47">
        <v>6</v>
      </c>
      <c r="Y47" t="s">
        <v>2</v>
      </c>
      <c r="Z47" s="2">
        <v>40378</v>
      </c>
      <c r="AA47" s="5">
        <v>42</v>
      </c>
      <c r="AB47">
        <v>1</v>
      </c>
      <c r="AC47" s="5">
        <f t="shared" si="36"/>
        <v>-0.71942446043164776</v>
      </c>
      <c r="AD47" s="3">
        <f t="shared" si="37"/>
        <v>-2256.8445804107801</v>
      </c>
      <c r="AE47" s="3">
        <f t="shared" si="38"/>
        <v>311444.55209669063</v>
      </c>
    </row>
    <row r="48" spans="1:45" x14ac:dyDescent="0.25">
      <c r="B48">
        <v>4</v>
      </c>
      <c r="C48" t="s">
        <v>1</v>
      </c>
      <c r="D48" s="2">
        <v>38750</v>
      </c>
      <c r="E48" s="5">
        <v>37.6</v>
      </c>
      <c r="F48">
        <v>-1</v>
      </c>
      <c r="G48" s="5">
        <f t="shared" si="39"/>
        <v>-0.79155672823218259</v>
      </c>
      <c r="H48" s="3">
        <f t="shared" ref="H48" si="42">I47*G48/100</f>
        <v>-999.92164402842263</v>
      </c>
      <c r="I48" s="3">
        <f t="shared" si="41"/>
        <v>125323.51271823015</v>
      </c>
      <c r="J48" s="4"/>
      <c r="K48" s="4"/>
      <c r="L48" s="4"/>
      <c r="M48" s="4"/>
      <c r="O48" s="2"/>
      <c r="P48" s="5"/>
      <c r="Q48" s="3"/>
      <c r="R48" s="5"/>
      <c r="S48" s="3"/>
      <c r="T48" s="3"/>
      <c r="U48" s="4"/>
      <c r="X48">
        <v>7</v>
      </c>
      <c r="Y48" t="s">
        <v>1</v>
      </c>
      <c r="Z48" s="2">
        <v>40399</v>
      </c>
      <c r="AA48" s="5">
        <v>41.3</v>
      </c>
      <c r="AB48">
        <v>-1</v>
      </c>
      <c r="AC48" s="5">
        <f t="shared" si="36"/>
        <v>-1.6666666666666736</v>
      </c>
      <c r="AD48" s="3">
        <f t="shared" si="37"/>
        <v>-5190.7425349448658</v>
      </c>
      <c r="AE48" s="3">
        <f t="shared" si="38"/>
        <v>306253.80956174579</v>
      </c>
    </row>
    <row r="49" spans="2:45" x14ac:dyDescent="0.25">
      <c r="B49">
        <v>5</v>
      </c>
      <c r="C49" t="s">
        <v>2</v>
      </c>
      <c r="D49" s="2">
        <v>38763</v>
      </c>
      <c r="E49" s="5">
        <v>37.200000000000003</v>
      </c>
      <c r="F49">
        <v>1</v>
      </c>
      <c r="G49" s="5">
        <f t="shared" si="39"/>
        <v>1.0638297872340388</v>
      </c>
      <c r="H49" s="3">
        <f t="shared" ref="H49" si="43">I48*G49/100</f>
        <v>1333.2288587045714</v>
      </c>
      <c r="I49" s="3">
        <f t="shared" si="41"/>
        <v>126656.74157693473</v>
      </c>
      <c r="J49" s="4"/>
      <c r="K49" s="4"/>
      <c r="L49" s="4"/>
      <c r="M49" s="4"/>
      <c r="O49" s="2"/>
      <c r="P49" s="5"/>
      <c r="Q49" s="3"/>
      <c r="R49" s="5"/>
      <c r="S49" s="3"/>
      <c r="T49" s="3"/>
      <c r="U49" s="4"/>
      <c r="X49">
        <v>8</v>
      </c>
      <c r="Y49" t="s">
        <v>2</v>
      </c>
      <c r="Z49" s="2">
        <v>40420</v>
      </c>
      <c r="AA49" s="5">
        <v>42</v>
      </c>
      <c r="AB49">
        <v>1</v>
      </c>
      <c r="AC49" s="5">
        <f t="shared" si="36"/>
        <v>-1.6949152542372952</v>
      </c>
      <c r="AD49" s="3">
        <f t="shared" si="37"/>
        <v>-5190.7425349448658</v>
      </c>
      <c r="AE49" s="3">
        <f t="shared" si="38"/>
        <v>301063.06702680094</v>
      </c>
    </row>
    <row r="50" spans="2:45" x14ac:dyDescent="0.25">
      <c r="B50">
        <v>6</v>
      </c>
      <c r="C50" t="s">
        <v>1</v>
      </c>
      <c r="D50" s="2">
        <v>38769</v>
      </c>
      <c r="E50" s="5">
        <v>37</v>
      </c>
      <c r="F50">
        <v>-1</v>
      </c>
      <c r="G50" s="5">
        <f t="shared" si="39"/>
        <v>-0.53763440860215816</v>
      </c>
      <c r="H50" s="3">
        <f t="shared" ref="H50" si="44">I49*G50/100</f>
        <v>-680.95022353191689</v>
      </c>
      <c r="I50" s="3">
        <f t="shared" si="41"/>
        <v>125975.7913534028</v>
      </c>
      <c r="J50" s="4"/>
      <c r="K50" s="4"/>
      <c r="L50" s="4"/>
      <c r="M50" s="4"/>
      <c r="O50" s="2"/>
      <c r="P50" s="5"/>
      <c r="Q50" s="3"/>
      <c r="R50" s="5"/>
      <c r="S50" s="3"/>
      <c r="T50" s="3"/>
      <c r="U50" s="4"/>
      <c r="X50" t="s">
        <v>25</v>
      </c>
      <c r="Z50" s="2">
        <v>40543</v>
      </c>
      <c r="AA50" s="5">
        <v>50.19</v>
      </c>
      <c r="AB50">
        <v>1</v>
      </c>
      <c r="AC50" s="5">
        <f t="shared" si="36"/>
        <v>19.499999999999996</v>
      </c>
      <c r="AD50" s="3">
        <f t="shared" si="37"/>
        <v>58707.29807022617</v>
      </c>
      <c r="AE50" s="3">
        <f t="shared" si="38"/>
        <v>359770.3650970271</v>
      </c>
      <c r="AF50" s="4">
        <f>(AE50-AE41)/+AE41*100</f>
        <v>14.745527369826444</v>
      </c>
      <c r="AG50" s="4">
        <f>(AA50-AA41)/+AA41*100</f>
        <v>19.899665551839458</v>
      </c>
      <c r="AH50" s="4">
        <v>23.8</v>
      </c>
    </row>
    <row r="51" spans="2:45" x14ac:dyDescent="0.25">
      <c r="B51">
        <v>7</v>
      </c>
      <c r="C51" t="s">
        <v>2</v>
      </c>
      <c r="D51" s="2">
        <v>38777</v>
      </c>
      <c r="E51" s="5">
        <v>37.299999999999997</v>
      </c>
      <c r="F51">
        <v>1</v>
      </c>
      <c r="G51" s="5">
        <f t="shared" si="39"/>
        <v>-0.81081081081080308</v>
      </c>
      <c r="H51" s="3">
        <f t="shared" ref="H51" si="45">I50*G51/100</f>
        <v>-1021.4253352978508</v>
      </c>
      <c r="I51" s="3">
        <f t="shared" si="41"/>
        <v>124954.36601810495</v>
      </c>
      <c r="J51" s="4"/>
      <c r="K51" s="4"/>
      <c r="L51" s="4"/>
      <c r="M51" s="4"/>
      <c r="O51" s="2"/>
      <c r="P51" s="5"/>
      <c r="Q51" s="3"/>
      <c r="R51" s="5"/>
      <c r="S51" s="3"/>
      <c r="T51" s="3"/>
      <c r="U51" s="4"/>
      <c r="W51" s="1">
        <v>2011</v>
      </c>
      <c r="X51">
        <v>1</v>
      </c>
      <c r="Y51" t="s">
        <v>1</v>
      </c>
      <c r="Z51" s="2">
        <v>40616</v>
      </c>
      <c r="AA51" s="5">
        <v>51.5</v>
      </c>
      <c r="AB51">
        <v>-1</v>
      </c>
      <c r="AC51" s="5">
        <f t="shared" ref="AC51:AC63" si="46">(+AA51-AA50)/AA50*AB50*100</f>
        <v>2.6100816895796024</v>
      </c>
      <c r="AD51" s="3">
        <f t="shared" ref="AD51:AD63" si="47">AE50*AC51/100</f>
        <v>9390.3004239311904</v>
      </c>
      <c r="AE51" s="3">
        <f t="shared" ref="AE51:AE63" si="48">AE50+AD51</f>
        <v>369160.66552095831</v>
      </c>
    </row>
    <row r="52" spans="2:45" x14ac:dyDescent="0.25">
      <c r="B52">
        <v>8</v>
      </c>
      <c r="C52" t="s">
        <v>1</v>
      </c>
      <c r="D52" s="2">
        <v>38782</v>
      </c>
      <c r="E52" s="5">
        <v>37.200000000000003</v>
      </c>
      <c r="F52">
        <v>-1</v>
      </c>
      <c r="G52" s="5">
        <f t="shared" si="39"/>
        <v>-0.26809651474529311</v>
      </c>
      <c r="H52" s="3">
        <f t="shared" ref="H52" si="49">I51*G52/100</f>
        <v>-334.99830031661628</v>
      </c>
      <c r="I52" s="3">
        <f t="shared" si="41"/>
        <v>124619.36771778834</v>
      </c>
      <c r="J52" s="4"/>
      <c r="K52" s="4"/>
      <c r="L52" s="4"/>
      <c r="M52" s="4"/>
      <c r="O52" s="2"/>
      <c r="P52" s="5"/>
      <c r="Q52" s="3"/>
      <c r="R52" s="5"/>
      <c r="S52" s="3"/>
      <c r="T52" s="3"/>
      <c r="U52" s="4"/>
      <c r="X52">
        <v>2</v>
      </c>
      <c r="Y52" t="s">
        <v>2</v>
      </c>
      <c r="Z52" s="2">
        <v>40630</v>
      </c>
      <c r="AA52" s="5">
        <v>52.3</v>
      </c>
      <c r="AB52">
        <v>1</v>
      </c>
      <c r="AC52" s="5">
        <f t="shared" si="46"/>
        <v>-1.5533980582524218</v>
      </c>
      <c r="AD52" s="3">
        <f t="shared" si="47"/>
        <v>-5734.534610034284</v>
      </c>
      <c r="AE52" s="3">
        <f t="shared" si="48"/>
        <v>363426.13091092405</v>
      </c>
      <c r="AS52" s="1"/>
    </row>
    <row r="53" spans="2:45" x14ac:dyDescent="0.25">
      <c r="B53">
        <v>9</v>
      </c>
      <c r="C53" t="s">
        <v>2</v>
      </c>
      <c r="D53" s="2">
        <v>38790</v>
      </c>
      <c r="E53" s="5">
        <v>37.15</v>
      </c>
      <c r="F53">
        <v>1</v>
      </c>
      <c r="G53" s="5">
        <f t="shared" si="39"/>
        <v>0.13440860215054909</v>
      </c>
      <c r="H53" s="3">
        <f t="shared" ref="H53" si="50">I52*G53/100</f>
        <v>167.49915015833193</v>
      </c>
      <c r="I53" s="3">
        <f t="shared" si="41"/>
        <v>124786.86686794666</v>
      </c>
      <c r="J53" s="4"/>
      <c r="K53" s="4"/>
      <c r="L53" s="4"/>
      <c r="M53" s="4"/>
      <c r="O53" s="2"/>
      <c r="P53" s="5"/>
      <c r="Q53" s="3"/>
      <c r="R53" s="5"/>
      <c r="S53" s="3"/>
      <c r="T53" s="3"/>
      <c r="U53" s="4"/>
      <c r="X53">
        <v>3</v>
      </c>
      <c r="Y53" t="s">
        <v>1</v>
      </c>
      <c r="Z53" s="2">
        <v>40686</v>
      </c>
      <c r="AA53" s="5">
        <v>52.8</v>
      </c>
      <c r="AB53">
        <v>-1</v>
      </c>
      <c r="AC53" s="5">
        <f t="shared" si="46"/>
        <v>0.95602294455066927</v>
      </c>
      <c r="AD53" s="3">
        <f t="shared" si="47"/>
        <v>3474.4371980011865</v>
      </c>
      <c r="AE53" s="3">
        <f t="shared" si="48"/>
        <v>366900.56810892525</v>
      </c>
    </row>
    <row r="54" spans="2:45" x14ac:dyDescent="0.25">
      <c r="B54">
        <v>10</v>
      </c>
      <c r="C54" t="s">
        <v>1</v>
      </c>
      <c r="D54" s="2">
        <v>38818</v>
      </c>
      <c r="E54" s="5">
        <v>37.799999999999997</v>
      </c>
      <c r="F54">
        <v>-1</v>
      </c>
      <c r="G54" s="5">
        <f t="shared" ref="G54:G56" si="51">(+E54-E53)/E53*F53*100</f>
        <v>1.7496635262449494</v>
      </c>
      <c r="H54" s="3">
        <f t="shared" ref="H54:H56" si="52">I53*G54/100</f>
        <v>2183.3502951323062</v>
      </c>
      <c r="I54" s="3">
        <f t="shared" ref="I54:I56" si="53">I53+H54</f>
        <v>126970.21716307897</v>
      </c>
      <c r="J54" s="4"/>
      <c r="K54" s="4"/>
      <c r="L54" s="4"/>
      <c r="M54" s="4"/>
      <c r="O54" s="2"/>
      <c r="P54" s="5"/>
      <c r="Q54" s="3"/>
      <c r="R54" s="5"/>
      <c r="S54" s="3"/>
      <c r="T54" s="3"/>
      <c r="U54" s="4"/>
      <c r="X54">
        <v>4</v>
      </c>
      <c r="Y54" t="s">
        <v>2</v>
      </c>
      <c r="Z54" s="2">
        <v>40721</v>
      </c>
      <c r="AA54" s="5">
        <v>52.6</v>
      </c>
      <c r="AB54">
        <v>1</v>
      </c>
      <c r="AC54" s="5">
        <f t="shared" si="46"/>
        <v>0.37878787878787074</v>
      </c>
      <c r="AD54" s="3">
        <f t="shared" si="47"/>
        <v>1389.774879200445</v>
      </c>
      <c r="AE54" s="3">
        <f t="shared" si="48"/>
        <v>368290.34298812569</v>
      </c>
    </row>
    <row r="55" spans="2:45" x14ac:dyDescent="0.25">
      <c r="B55">
        <v>11</v>
      </c>
      <c r="C55" t="s">
        <v>2</v>
      </c>
      <c r="D55" s="2">
        <v>38825</v>
      </c>
      <c r="E55" s="5">
        <v>38</v>
      </c>
      <c r="F55">
        <v>1</v>
      </c>
      <c r="G55" s="5">
        <f t="shared" si="51"/>
        <v>-0.52910052910053662</v>
      </c>
      <c r="H55" s="3">
        <f t="shared" si="52"/>
        <v>-671.80009080995126</v>
      </c>
      <c r="I55" s="3">
        <f t="shared" si="53"/>
        <v>126298.41707226902</v>
      </c>
      <c r="J55" s="4"/>
      <c r="K55" s="4"/>
      <c r="L55" s="4"/>
      <c r="M55" s="4"/>
      <c r="O55" s="2"/>
      <c r="P55" s="5"/>
      <c r="Q55" s="3"/>
      <c r="R55" s="5"/>
      <c r="S55" s="3"/>
      <c r="T55" s="3"/>
      <c r="U55" s="4"/>
      <c r="X55">
        <v>5</v>
      </c>
      <c r="Y55" t="s">
        <v>1</v>
      </c>
      <c r="Z55" s="2">
        <v>40756</v>
      </c>
      <c r="AA55" s="5">
        <v>52.4</v>
      </c>
      <c r="AB55">
        <v>-1</v>
      </c>
      <c r="AC55" s="5">
        <f t="shared" si="46"/>
        <v>-0.38022813688213464</v>
      </c>
      <c r="AD55" s="3">
        <f t="shared" si="47"/>
        <v>-1400.3435094605736</v>
      </c>
      <c r="AE55" s="3">
        <f t="shared" si="48"/>
        <v>366889.99947866512</v>
      </c>
    </row>
    <row r="56" spans="2:45" x14ac:dyDescent="0.25">
      <c r="B56">
        <v>12</v>
      </c>
      <c r="C56" t="s">
        <v>1</v>
      </c>
      <c r="D56" s="2">
        <v>38828</v>
      </c>
      <c r="E56" s="5">
        <v>37.9</v>
      </c>
      <c r="F56">
        <v>-1</v>
      </c>
      <c r="G56" s="5">
        <f t="shared" si="51"/>
        <v>-0.26315789473684581</v>
      </c>
      <c r="H56" s="3">
        <f t="shared" si="52"/>
        <v>-332.36425545334424</v>
      </c>
      <c r="I56" s="3">
        <f t="shared" si="53"/>
        <v>125966.05281681567</v>
      </c>
      <c r="J56" s="4"/>
      <c r="K56" s="4"/>
      <c r="L56" s="4"/>
      <c r="M56" s="4"/>
      <c r="O56" s="2"/>
      <c r="P56" s="5"/>
      <c r="Q56" s="3"/>
      <c r="R56" s="5"/>
      <c r="S56" s="3"/>
      <c r="T56" s="3"/>
      <c r="U56" s="4"/>
      <c r="X56">
        <v>6</v>
      </c>
      <c r="Y56" t="s">
        <v>2</v>
      </c>
      <c r="Z56" s="2">
        <v>40798</v>
      </c>
      <c r="AA56" s="5">
        <v>51</v>
      </c>
      <c r="AB56">
        <v>1</v>
      </c>
      <c r="AC56" s="5">
        <f t="shared" si="46"/>
        <v>2.6717557251908373</v>
      </c>
      <c r="AD56" s="3">
        <f t="shared" si="47"/>
        <v>9802.4045662238677</v>
      </c>
      <c r="AE56" s="3">
        <f t="shared" si="48"/>
        <v>376692.40404488897</v>
      </c>
    </row>
    <row r="57" spans="2:45" x14ac:dyDescent="0.25">
      <c r="B57">
        <v>13</v>
      </c>
      <c r="C57" t="s">
        <v>2</v>
      </c>
      <c r="D57" s="2">
        <v>38842</v>
      </c>
      <c r="E57" s="5">
        <v>37.9</v>
      </c>
      <c r="F57">
        <v>1</v>
      </c>
      <c r="G57" s="5">
        <f t="shared" ref="G57:G80" si="54">(+E57-E56)/E56*F56*100</f>
        <v>0</v>
      </c>
      <c r="H57" s="3">
        <f t="shared" ref="H57:H80" si="55">I56*G57/100</f>
        <v>0</v>
      </c>
      <c r="I57" s="3">
        <f t="shared" ref="I57:I80" si="56">I56+H57</f>
        <v>125966.05281681567</v>
      </c>
      <c r="J57" s="4"/>
      <c r="K57" s="4"/>
      <c r="L57" s="4"/>
      <c r="M57" s="4"/>
      <c r="O57" s="2"/>
      <c r="P57" s="5"/>
      <c r="Q57" s="3"/>
      <c r="R57" s="5"/>
      <c r="S57" s="3"/>
      <c r="T57" s="3"/>
      <c r="U57" s="4"/>
      <c r="X57">
        <v>7</v>
      </c>
      <c r="Y57" t="s">
        <v>1</v>
      </c>
      <c r="Z57" s="2">
        <v>40812</v>
      </c>
      <c r="AA57" s="5">
        <v>50.5</v>
      </c>
      <c r="AB57">
        <v>-1</v>
      </c>
      <c r="AC57" s="5">
        <f t="shared" si="46"/>
        <v>-0.98039215686274506</v>
      </c>
      <c r="AD57" s="3">
        <f t="shared" si="47"/>
        <v>-3693.062784753813</v>
      </c>
      <c r="AE57" s="3">
        <f t="shared" si="48"/>
        <v>372999.34126013517</v>
      </c>
    </row>
    <row r="58" spans="2:45" x14ac:dyDescent="0.25">
      <c r="B58">
        <v>14</v>
      </c>
      <c r="C58" t="s">
        <v>1</v>
      </c>
      <c r="D58" s="2">
        <v>38847</v>
      </c>
      <c r="E58" s="5">
        <v>37.6</v>
      </c>
      <c r="F58">
        <v>-1</v>
      </c>
      <c r="G58" s="5">
        <f t="shared" si="54"/>
        <v>-0.79155672823218259</v>
      </c>
      <c r="H58" s="3">
        <f t="shared" si="55"/>
        <v>-997.09276636000925</v>
      </c>
      <c r="I58" s="3">
        <f t="shared" si="56"/>
        <v>124968.96005045566</v>
      </c>
      <c r="K58" s="4"/>
      <c r="L58" s="4"/>
      <c r="M58" s="4"/>
      <c r="O58" s="2"/>
      <c r="P58" s="5"/>
      <c r="Q58" s="3"/>
      <c r="R58" s="5"/>
      <c r="S58" s="3"/>
      <c r="T58" s="3"/>
      <c r="U58" s="4"/>
      <c r="X58">
        <v>8</v>
      </c>
      <c r="Y58" t="s">
        <v>2</v>
      </c>
      <c r="Z58" s="2">
        <v>40826</v>
      </c>
      <c r="AA58" s="5">
        <v>51.3</v>
      </c>
      <c r="AB58">
        <v>1</v>
      </c>
      <c r="AC58" s="5">
        <f t="shared" si="46"/>
        <v>-1.5841584158415787</v>
      </c>
      <c r="AD58" s="3">
        <f t="shared" si="47"/>
        <v>-5908.9004556060818</v>
      </c>
      <c r="AE58" s="3">
        <f t="shared" si="48"/>
        <v>367090.44080452912</v>
      </c>
    </row>
    <row r="59" spans="2:45" x14ac:dyDescent="0.25">
      <c r="B59">
        <v>15</v>
      </c>
      <c r="C59" t="s">
        <v>2</v>
      </c>
      <c r="D59" s="2">
        <v>38869</v>
      </c>
      <c r="E59" s="5">
        <v>35.75</v>
      </c>
      <c r="F59">
        <v>1</v>
      </c>
      <c r="G59" s="5">
        <f t="shared" si="54"/>
        <v>4.9202127659574506</v>
      </c>
      <c r="H59" s="3">
        <f t="shared" si="55"/>
        <v>6148.7387258867857</v>
      </c>
      <c r="I59" s="3">
        <f t="shared" si="56"/>
        <v>131117.69877634244</v>
      </c>
      <c r="K59" s="4"/>
      <c r="L59" s="4"/>
      <c r="M59" s="4"/>
      <c r="O59" s="2"/>
      <c r="P59" s="5"/>
      <c r="Q59" s="3"/>
      <c r="R59" s="5"/>
      <c r="S59" s="3"/>
      <c r="T59" s="3"/>
      <c r="U59" s="4"/>
      <c r="X59">
        <v>9</v>
      </c>
      <c r="Y59" t="s">
        <v>1</v>
      </c>
      <c r="Z59" s="2">
        <v>40861</v>
      </c>
      <c r="AA59" s="5">
        <v>51.6</v>
      </c>
      <c r="AB59">
        <v>-1</v>
      </c>
      <c r="AC59" s="5">
        <f t="shared" si="46"/>
        <v>0.58479532163743531</v>
      </c>
      <c r="AD59" s="3">
        <f t="shared" si="47"/>
        <v>2146.7277240031249</v>
      </c>
      <c r="AE59" s="3">
        <f t="shared" si="48"/>
        <v>369237.16852853226</v>
      </c>
    </row>
    <row r="60" spans="2:45" x14ac:dyDescent="0.25">
      <c r="B60">
        <v>16</v>
      </c>
      <c r="C60" t="s">
        <v>1</v>
      </c>
      <c r="D60" s="2">
        <v>38873</v>
      </c>
      <c r="E60" s="5">
        <v>35.4</v>
      </c>
      <c r="F60">
        <v>-1</v>
      </c>
      <c r="G60" s="5">
        <f t="shared" si="54"/>
        <v>-0.97902097902098295</v>
      </c>
      <c r="H60" s="3">
        <f t="shared" si="55"/>
        <v>-1283.6697782299311</v>
      </c>
      <c r="I60" s="3">
        <f t="shared" si="56"/>
        <v>129834.02899811251</v>
      </c>
      <c r="K60" s="4"/>
      <c r="L60" s="4"/>
      <c r="M60" s="4"/>
      <c r="O60" s="2"/>
      <c r="P60" s="5"/>
      <c r="Q60" s="3"/>
      <c r="R60" s="5"/>
      <c r="S60" s="3"/>
      <c r="T60" s="3"/>
      <c r="U60" s="4"/>
      <c r="X60">
        <v>10</v>
      </c>
      <c r="Y60" t="s">
        <v>2</v>
      </c>
      <c r="Z60" s="2">
        <v>40875</v>
      </c>
      <c r="AA60" s="5">
        <v>52</v>
      </c>
      <c r="AB60">
        <v>1</v>
      </c>
      <c r="AC60" s="5">
        <f t="shared" si="46"/>
        <v>-0.77519379844960956</v>
      </c>
      <c r="AD60" s="3">
        <f t="shared" si="47"/>
        <v>-2862.3036320041156</v>
      </c>
      <c r="AE60" s="3">
        <f t="shared" si="48"/>
        <v>366374.86489652813</v>
      </c>
    </row>
    <row r="61" spans="2:45" x14ac:dyDescent="0.25">
      <c r="B61">
        <v>17</v>
      </c>
      <c r="C61" t="s">
        <v>2</v>
      </c>
      <c r="D61" s="2">
        <v>38883</v>
      </c>
      <c r="E61" s="5">
        <v>34.75</v>
      </c>
      <c r="F61">
        <v>1</v>
      </c>
      <c r="G61" s="5">
        <f t="shared" si="54"/>
        <v>1.8361581920903913</v>
      </c>
      <c r="H61" s="3">
        <f t="shared" si="55"/>
        <v>2383.9581595698569</v>
      </c>
      <c r="I61" s="3">
        <f t="shared" si="56"/>
        <v>132217.98715768236</v>
      </c>
      <c r="J61" s="4"/>
      <c r="L61" s="4"/>
      <c r="M61" s="4"/>
      <c r="O61" s="2"/>
      <c r="P61" s="5"/>
      <c r="Q61" s="3"/>
      <c r="R61" s="5"/>
      <c r="S61" s="3"/>
      <c r="T61" s="3"/>
      <c r="U61" s="4"/>
      <c r="X61">
        <v>11</v>
      </c>
      <c r="Y61" s="11" t="s">
        <v>1</v>
      </c>
      <c r="Z61" s="2">
        <v>40889</v>
      </c>
      <c r="AA61" s="5">
        <v>51.7</v>
      </c>
      <c r="AB61">
        <v>-1</v>
      </c>
      <c r="AC61" s="5">
        <f t="shared" si="46"/>
        <v>-0.57692307692307154</v>
      </c>
      <c r="AD61" s="3">
        <f t="shared" si="47"/>
        <v>-2113.7011436337962</v>
      </c>
      <c r="AE61" s="3">
        <f t="shared" si="48"/>
        <v>364261.16375289432</v>
      </c>
    </row>
    <row r="62" spans="2:45" x14ac:dyDescent="0.25">
      <c r="B62">
        <v>18</v>
      </c>
      <c r="C62" t="s">
        <v>1</v>
      </c>
      <c r="D62" s="2">
        <v>38890</v>
      </c>
      <c r="E62" s="5">
        <v>34.5</v>
      </c>
      <c r="F62">
        <v>-1</v>
      </c>
      <c r="G62" s="5">
        <f t="shared" si="54"/>
        <v>-0.71942446043165476</v>
      </c>
      <c r="H62" s="3">
        <f t="shared" si="55"/>
        <v>-951.20854070275095</v>
      </c>
      <c r="I62" s="3">
        <f t="shared" si="56"/>
        <v>131266.7786169796</v>
      </c>
      <c r="J62" s="4"/>
      <c r="K62" s="4"/>
      <c r="L62" s="4"/>
      <c r="M62" s="4"/>
      <c r="O62" s="2"/>
      <c r="P62" s="5"/>
      <c r="Q62" s="3"/>
      <c r="R62" s="5"/>
      <c r="S62" s="3"/>
      <c r="T62" s="3"/>
      <c r="U62" s="4"/>
      <c r="X62">
        <v>12</v>
      </c>
      <c r="Y62" t="s">
        <v>2</v>
      </c>
      <c r="Z62" s="2">
        <v>40896</v>
      </c>
      <c r="AA62" s="5">
        <v>51.8</v>
      </c>
      <c r="AB62">
        <v>1</v>
      </c>
      <c r="AC62" s="5">
        <f t="shared" si="46"/>
        <v>-0.19342359767890582</v>
      </c>
      <c r="AD62" s="3">
        <f t="shared" si="47"/>
        <v>-704.56704787789863</v>
      </c>
      <c r="AE62" s="3">
        <f t="shared" si="48"/>
        <v>363556.59670501645</v>
      </c>
    </row>
    <row r="63" spans="2:45" x14ac:dyDescent="0.25">
      <c r="B63">
        <v>19</v>
      </c>
      <c r="C63" t="s">
        <v>2</v>
      </c>
      <c r="D63" s="2">
        <v>38897</v>
      </c>
      <c r="E63" s="5">
        <v>34.700000000000003</v>
      </c>
      <c r="F63">
        <v>1</v>
      </c>
      <c r="G63" s="5">
        <f t="shared" si="54"/>
        <v>-0.57971014492754447</v>
      </c>
      <c r="H63" s="3">
        <f t="shared" si="55"/>
        <v>-760.96683256221138</v>
      </c>
      <c r="I63" s="3">
        <f t="shared" si="56"/>
        <v>130505.8117844174</v>
      </c>
      <c r="J63" s="4"/>
      <c r="K63" s="4"/>
      <c r="L63" s="4"/>
      <c r="M63" s="4"/>
      <c r="O63" s="2"/>
      <c r="P63" s="5"/>
      <c r="Q63" s="3"/>
      <c r="R63" s="5"/>
      <c r="S63" s="3"/>
      <c r="T63" s="3"/>
      <c r="U63" s="4"/>
      <c r="X63" t="s">
        <v>25</v>
      </c>
      <c r="Z63" s="2">
        <v>40907</v>
      </c>
      <c r="AA63" s="5">
        <v>51.89</v>
      </c>
      <c r="AB63">
        <v>1</v>
      </c>
      <c r="AC63" s="5">
        <f t="shared" si="46"/>
        <v>0.17374517374518034</v>
      </c>
      <c r="AD63" s="3">
        <f t="shared" si="47"/>
        <v>631.66204060719542</v>
      </c>
      <c r="AE63" s="3">
        <f t="shared" si="48"/>
        <v>364188.25874562364</v>
      </c>
      <c r="AF63" s="4">
        <f>(AE63-AE50)/+AE50*100</f>
        <v>1.2279759750098009</v>
      </c>
      <c r="AG63" s="4">
        <f>(AA63-AA50)/+AA50*100</f>
        <v>3.3871289101414681</v>
      </c>
      <c r="AH63" s="4">
        <v>20.3</v>
      </c>
    </row>
    <row r="64" spans="2:45" x14ac:dyDescent="0.25">
      <c r="B64">
        <v>20</v>
      </c>
      <c r="C64" t="s">
        <v>1</v>
      </c>
      <c r="D64" s="2">
        <v>38903</v>
      </c>
      <c r="E64" s="5">
        <v>34.549999999999997</v>
      </c>
      <c r="F64">
        <v>-1</v>
      </c>
      <c r="G64" s="5">
        <f t="shared" si="54"/>
        <v>-0.43227665706053509</v>
      </c>
      <c r="H64" s="3">
        <f t="shared" si="55"/>
        <v>-564.14616045139337</v>
      </c>
      <c r="I64" s="3">
        <f t="shared" si="56"/>
        <v>129941.66562396601</v>
      </c>
      <c r="J64" s="4"/>
      <c r="K64" s="4"/>
      <c r="L64" s="4"/>
      <c r="M64" s="4"/>
      <c r="O64" s="2"/>
      <c r="P64" s="5"/>
      <c r="Q64" s="3"/>
      <c r="R64" s="5"/>
      <c r="S64" s="3"/>
      <c r="T64" s="3"/>
      <c r="U64" s="4"/>
      <c r="W64" s="1">
        <v>2012</v>
      </c>
      <c r="X64">
        <v>1</v>
      </c>
      <c r="Y64" t="s">
        <v>1</v>
      </c>
      <c r="Z64" s="2">
        <v>41029</v>
      </c>
      <c r="AA64" s="5">
        <v>60.3</v>
      </c>
      <c r="AB64">
        <v>-1</v>
      </c>
      <c r="AC64" s="5">
        <f t="shared" ref="AC64:AC69" si="57">(+AA64-AA63)/AA63*AB63*100</f>
        <v>16.207361726729612</v>
      </c>
      <c r="AD64" s="3">
        <f t="shared" ref="AD64:AD69" si="58">AE63*AC64/100</f>
        <v>59025.308461181216</v>
      </c>
      <c r="AE64" s="3">
        <f t="shared" ref="AE64:AE69" si="59">AE63+AD64</f>
        <v>423213.56720680487</v>
      </c>
    </row>
    <row r="65" spans="1:34" x14ac:dyDescent="0.25">
      <c r="B65">
        <v>21</v>
      </c>
      <c r="C65" t="s">
        <v>2</v>
      </c>
      <c r="D65" s="2">
        <v>38926</v>
      </c>
      <c r="E65" s="5">
        <v>33.25</v>
      </c>
      <c r="F65">
        <v>1</v>
      </c>
      <c r="G65" s="5">
        <f t="shared" si="54"/>
        <v>3.7626628075253175</v>
      </c>
      <c r="H65" s="3">
        <f t="shared" si="55"/>
        <v>4889.26672391188</v>
      </c>
      <c r="I65" s="3">
        <f t="shared" si="56"/>
        <v>134830.93234787788</v>
      </c>
      <c r="J65" s="4"/>
      <c r="K65" s="4"/>
      <c r="L65" s="4"/>
      <c r="M65" s="4"/>
      <c r="O65" s="2"/>
      <c r="P65" s="5"/>
      <c r="Q65" s="3"/>
      <c r="R65" s="5"/>
      <c r="S65" s="3"/>
      <c r="T65" s="3"/>
      <c r="U65" s="4"/>
      <c r="X65">
        <v>2</v>
      </c>
      <c r="Y65" t="s">
        <v>2</v>
      </c>
      <c r="Z65" s="2">
        <v>41078</v>
      </c>
      <c r="AA65" s="5">
        <v>59.2</v>
      </c>
      <c r="AB65">
        <v>1</v>
      </c>
      <c r="AC65" s="5">
        <f t="shared" si="57"/>
        <v>1.8242122719734566</v>
      </c>
      <c r="AD65" s="3">
        <f t="shared" si="58"/>
        <v>7720.3138296431662</v>
      </c>
      <c r="AE65" s="3">
        <f t="shared" si="59"/>
        <v>430933.88103644806</v>
      </c>
    </row>
    <row r="66" spans="1:34" x14ac:dyDescent="0.25">
      <c r="B66">
        <v>22</v>
      </c>
      <c r="C66" t="s">
        <v>1</v>
      </c>
      <c r="D66" s="2">
        <v>38930</v>
      </c>
      <c r="E66" s="5">
        <v>33</v>
      </c>
      <c r="F66">
        <v>-1</v>
      </c>
      <c r="G66" s="5">
        <f t="shared" si="54"/>
        <v>-0.75187969924812026</v>
      </c>
      <c r="H66" s="3">
        <f t="shared" si="55"/>
        <v>-1013.7664086306607</v>
      </c>
      <c r="I66" s="3">
        <f t="shared" si="56"/>
        <v>133817.16593924724</v>
      </c>
      <c r="J66" s="4"/>
      <c r="K66" s="4"/>
      <c r="L66" s="4"/>
      <c r="M66" s="4"/>
      <c r="O66" s="2"/>
      <c r="P66" s="5"/>
      <c r="Q66" s="3"/>
      <c r="R66" s="5"/>
      <c r="S66" s="3"/>
      <c r="T66" s="3"/>
      <c r="U66" s="4"/>
      <c r="X66">
        <v>3</v>
      </c>
      <c r="Y66" t="s">
        <v>1</v>
      </c>
      <c r="Z66" s="2">
        <v>41190</v>
      </c>
      <c r="AA66" s="5">
        <v>62.5</v>
      </c>
      <c r="AB66">
        <v>-1</v>
      </c>
      <c r="AC66" s="5">
        <f t="shared" si="57"/>
        <v>5.5743243243243192</v>
      </c>
      <c r="AD66" s="3">
        <f t="shared" si="58"/>
        <v>24021.652152369548</v>
      </c>
      <c r="AE66" s="3">
        <f t="shared" si="59"/>
        <v>454955.53318881762</v>
      </c>
    </row>
    <row r="67" spans="1:34" x14ac:dyDescent="0.25">
      <c r="B67">
        <v>23</v>
      </c>
      <c r="C67" t="s">
        <v>2</v>
      </c>
      <c r="D67" s="2">
        <v>38931</v>
      </c>
      <c r="E67" s="5">
        <v>33.299999999999997</v>
      </c>
      <c r="F67">
        <v>1</v>
      </c>
      <c r="G67" s="5">
        <f t="shared" si="54"/>
        <v>-0.90909090909090051</v>
      </c>
      <c r="H67" s="3">
        <f t="shared" si="55"/>
        <v>-1216.5196903567814</v>
      </c>
      <c r="I67" s="3">
        <f t="shared" si="56"/>
        <v>132600.64624889047</v>
      </c>
      <c r="J67" s="4"/>
      <c r="K67" s="4"/>
      <c r="L67" s="4"/>
      <c r="M67" s="4"/>
      <c r="O67" s="2"/>
      <c r="P67" s="5"/>
      <c r="Q67" s="3"/>
      <c r="R67" s="5"/>
      <c r="S67" s="3"/>
      <c r="T67" s="3"/>
      <c r="U67" s="4"/>
      <c r="X67">
        <v>4</v>
      </c>
      <c r="Y67" t="s">
        <v>2</v>
      </c>
      <c r="Z67" s="2">
        <v>41239</v>
      </c>
      <c r="AA67" s="5">
        <v>61.5</v>
      </c>
      <c r="AB67">
        <v>1</v>
      </c>
      <c r="AC67" s="5">
        <f t="shared" si="57"/>
        <v>1.6</v>
      </c>
      <c r="AD67" s="3">
        <f t="shared" si="58"/>
        <v>7279.2885310210822</v>
      </c>
      <c r="AE67" s="3">
        <f t="shared" si="59"/>
        <v>462234.82171983871</v>
      </c>
    </row>
    <row r="68" spans="1:34" x14ac:dyDescent="0.25">
      <c r="B68">
        <v>24</v>
      </c>
      <c r="C68" t="s">
        <v>1</v>
      </c>
      <c r="D68" s="2">
        <v>38936</v>
      </c>
      <c r="E68" s="5">
        <v>33.15</v>
      </c>
      <c r="F68">
        <v>-1</v>
      </c>
      <c r="G68" s="5">
        <f t="shared" si="54"/>
        <v>-0.45045045045044618</v>
      </c>
      <c r="H68" s="3">
        <f t="shared" si="55"/>
        <v>-597.30020832832975</v>
      </c>
      <c r="I68" s="3">
        <f t="shared" si="56"/>
        <v>132003.34604056214</v>
      </c>
      <c r="J68" s="4"/>
      <c r="K68" s="4"/>
      <c r="L68" s="4"/>
      <c r="M68" s="4"/>
      <c r="O68" s="2"/>
      <c r="P68" s="5"/>
      <c r="Q68" s="3"/>
      <c r="R68" s="5"/>
      <c r="S68" s="3"/>
      <c r="T68" s="3"/>
      <c r="U68" s="4"/>
      <c r="X68">
        <v>5</v>
      </c>
      <c r="Y68" t="s">
        <v>1</v>
      </c>
      <c r="Z68" s="2">
        <v>41267</v>
      </c>
      <c r="AA68" s="5">
        <v>60.3</v>
      </c>
      <c r="AB68">
        <v>-1</v>
      </c>
      <c r="AC68" s="5">
        <f t="shared" si="57"/>
        <v>-1.9512195121951263</v>
      </c>
      <c r="AD68" s="3">
        <f t="shared" si="58"/>
        <v>-9019.2160335578483</v>
      </c>
      <c r="AE68" s="3">
        <f t="shared" si="59"/>
        <v>453215.60568628088</v>
      </c>
    </row>
    <row r="69" spans="1:34" x14ac:dyDescent="0.25">
      <c r="B69">
        <v>25</v>
      </c>
      <c r="C69" t="s">
        <v>2</v>
      </c>
      <c r="D69" s="2">
        <v>38943</v>
      </c>
      <c r="E69" s="5">
        <v>33.35</v>
      </c>
      <c r="F69">
        <v>1</v>
      </c>
      <c r="G69" s="5">
        <f t="shared" si="54"/>
        <v>-0.60331825037708253</v>
      </c>
      <c r="H69" s="3">
        <f t="shared" si="55"/>
        <v>-796.40027777112539</v>
      </c>
      <c r="I69" s="3">
        <f t="shared" si="56"/>
        <v>131206.94576279103</v>
      </c>
      <c r="J69" s="4"/>
      <c r="K69" s="4"/>
      <c r="L69" s="4"/>
      <c r="M69" s="4"/>
      <c r="O69" s="2"/>
      <c r="P69" s="5"/>
      <c r="Q69" s="3"/>
      <c r="R69" s="5"/>
      <c r="S69" s="3"/>
      <c r="T69" s="3"/>
      <c r="U69" s="4"/>
      <c r="X69">
        <v>6</v>
      </c>
      <c r="Y69" t="s">
        <v>2</v>
      </c>
      <c r="Z69" s="2">
        <v>41274</v>
      </c>
      <c r="AA69" s="5">
        <v>61.1</v>
      </c>
      <c r="AB69">
        <v>1</v>
      </c>
      <c r="AC69" s="5">
        <f t="shared" si="57"/>
        <v>-1.3266998341625278</v>
      </c>
      <c r="AD69" s="3">
        <f t="shared" si="58"/>
        <v>-6012.8106890385843</v>
      </c>
      <c r="AE69" s="3">
        <f t="shared" si="59"/>
        <v>447202.79499724228</v>
      </c>
    </row>
    <row r="70" spans="1:34" x14ac:dyDescent="0.25">
      <c r="B70">
        <v>26</v>
      </c>
      <c r="C70" t="s">
        <v>1</v>
      </c>
      <c r="D70" s="2">
        <v>38967</v>
      </c>
      <c r="E70" s="5">
        <v>34.75</v>
      </c>
      <c r="F70">
        <v>-1</v>
      </c>
      <c r="G70" s="5">
        <f t="shared" si="54"/>
        <v>4.1979010494752576</v>
      </c>
      <c r="H70" s="3">
        <f t="shared" si="55"/>
        <v>5507.9377531606369</v>
      </c>
      <c r="I70" s="3">
        <f t="shared" si="56"/>
        <v>136714.88351595166</v>
      </c>
      <c r="J70" s="4"/>
      <c r="K70" s="4"/>
      <c r="L70" s="4"/>
      <c r="M70" s="4"/>
      <c r="O70" s="2"/>
      <c r="P70" s="5"/>
      <c r="Q70" s="3"/>
      <c r="R70" s="5"/>
      <c r="S70" s="3"/>
      <c r="T70" s="3"/>
      <c r="U70" s="4"/>
      <c r="X70" t="s">
        <v>25</v>
      </c>
      <c r="Z70" s="2">
        <v>41274</v>
      </c>
      <c r="AA70" s="5">
        <v>61.29</v>
      </c>
      <c r="AB70">
        <v>1</v>
      </c>
      <c r="AC70" s="5">
        <f t="shared" ref="AC70:AC73" si="60">(+AA70-AA69)/AA69*AB69*100</f>
        <v>0.31096563011456257</v>
      </c>
      <c r="AD70" s="3">
        <f t="shared" ref="AD70:AD73" si="61">AE69*AC70/100</f>
        <v>1390.64698935311</v>
      </c>
      <c r="AE70" s="3">
        <f t="shared" ref="AE70:AE73" si="62">AE69+AD70</f>
        <v>448593.4419865954</v>
      </c>
      <c r="AF70" s="4">
        <f>(AE70-AE63)/+AE63*100</f>
        <v>23.176250528144198</v>
      </c>
      <c r="AG70" s="4">
        <f>(AA70-AA63)/+AA63*100</f>
        <v>18.115243784929653</v>
      </c>
      <c r="AH70" s="4">
        <v>20.6</v>
      </c>
    </row>
    <row r="71" spans="1:34" x14ac:dyDescent="0.25">
      <c r="B71">
        <v>27</v>
      </c>
      <c r="C71" t="s">
        <v>2</v>
      </c>
      <c r="D71" s="2">
        <v>38972</v>
      </c>
      <c r="E71" s="5">
        <v>35.35</v>
      </c>
      <c r="F71">
        <v>1</v>
      </c>
      <c r="G71" s="5">
        <f t="shared" si="54"/>
        <v>-1.7266187050359754</v>
      </c>
      <c r="H71" s="3">
        <f t="shared" si="55"/>
        <v>-2360.5447513545669</v>
      </c>
      <c r="I71" s="3">
        <f t="shared" si="56"/>
        <v>134354.33876459708</v>
      </c>
      <c r="J71" s="4"/>
      <c r="K71" s="4"/>
      <c r="L71" s="4"/>
      <c r="M71" s="4"/>
      <c r="O71" s="2"/>
      <c r="P71" s="5"/>
      <c r="Q71" s="3"/>
      <c r="R71" s="5"/>
      <c r="S71" s="3"/>
      <c r="T71" s="3"/>
      <c r="U71" s="4"/>
      <c r="W71" s="1">
        <v>2013</v>
      </c>
      <c r="X71">
        <v>1</v>
      </c>
      <c r="Y71" t="s">
        <v>1</v>
      </c>
      <c r="Z71" s="2">
        <v>41442</v>
      </c>
      <c r="AA71" s="5">
        <v>66.400000000000006</v>
      </c>
      <c r="AB71">
        <v>-1</v>
      </c>
      <c r="AC71" s="5">
        <f t="shared" si="60"/>
        <v>8.3374123021700228</v>
      </c>
      <c r="AD71" s="3">
        <f t="shared" si="61"/>
        <v>37401.084818918353</v>
      </c>
      <c r="AE71" s="3">
        <f t="shared" si="62"/>
        <v>485994.52680551377</v>
      </c>
    </row>
    <row r="72" spans="1:34" x14ac:dyDescent="0.25">
      <c r="B72">
        <v>28</v>
      </c>
      <c r="C72" t="s">
        <v>1</v>
      </c>
      <c r="D72" s="2">
        <v>38992</v>
      </c>
      <c r="E72" s="5">
        <v>36.25</v>
      </c>
      <c r="F72">
        <v>-1</v>
      </c>
      <c r="G72" s="5">
        <f t="shared" si="54"/>
        <v>2.5459688826025419</v>
      </c>
      <c r="H72" s="3">
        <f t="shared" si="55"/>
        <v>3420.6196573730458</v>
      </c>
      <c r="I72" s="3">
        <f t="shared" si="56"/>
        <v>137774.95842197014</v>
      </c>
      <c r="J72" s="4"/>
      <c r="K72" s="4"/>
      <c r="L72" s="4"/>
      <c r="M72" s="4"/>
      <c r="O72" s="2"/>
      <c r="P72" s="5"/>
      <c r="Q72" s="3"/>
      <c r="R72" s="5"/>
      <c r="S72" s="3"/>
      <c r="T72" s="3"/>
      <c r="U72" s="4"/>
      <c r="X72">
        <v>2</v>
      </c>
      <c r="Y72" t="s">
        <v>2</v>
      </c>
      <c r="Z72" s="2">
        <v>41456</v>
      </c>
      <c r="AA72" s="5">
        <v>68.400000000000006</v>
      </c>
      <c r="AB72">
        <v>1</v>
      </c>
      <c r="AC72" s="5">
        <f t="shared" si="60"/>
        <v>-3.012048192771084</v>
      </c>
      <c r="AD72" s="3">
        <f t="shared" si="61"/>
        <v>-14638.389361611858</v>
      </c>
      <c r="AE72" s="3">
        <f t="shared" si="62"/>
        <v>471356.13744390191</v>
      </c>
    </row>
    <row r="73" spans="1:34" x14ac:dyDescent="0.25">
      <c r="B73">
        <v>29</v>
      </c>
      <c r="C73" t="s">
        <v>2</v>
      </c>
      <c r="D73" s="2">
        <v>38994</v>
      </c>
      <c r="E73" s="5">
        <v>36.700000000000003</v>
      </c>
      <c r="F73">
        <v>1</v>
      </c>
      <c r="G73" s="5">
        <f t="shared" si="54"/>
        <v>-1.2413793103448354</v>
      </c>
      <c r="H73" s="3">
        <f t="shared" si="55"/>
        <v>-1710.3098286865365</v>
      </c>
      <c r="I73" s="3">
        <f t="shared" si="56"/>
        <v>136064.64859328361</v>
      </c>
      <c r="J73" s="4"/>
      <c r="K73" s="4"/>
      <c r="L73" s="4"/>
      <c r="M73" s="4"/>
      <c r="O73" s="2"/>
      <c r="P73" s="5"/>
      <c r="Q73" s="3"/>
      <c r="R73" s="5"/>
      <c r="S73" s="3"/>
      <c r="T73" s="3"/>
      <c r="U73" s="4"/>
      <c r="X73" t="s">
        <v>25</v>
      </c>
      <c r="Z73" s="2">
        <v>41639</v>
      </c>
      <c r="AA73">
        <v>83.74</v>
      </c>
      <c r="AB73">
        <v>1</v>
      </c>
      <c r="AC73" s="5">
        <f t="shared" si="60"/>
        <v>22.426900584795302</v>
      </c>
      <c r="AD73" s="3">
        <f t="shared" si="61"/>
        <v>105710.57234487498</v>
      </c>
      <c r="AE73" s="3">
        <f t="shared" si="62"/>
        <v>577066.70978877693</v>
      </c>
      <c r="AF73" s="4">
        <f>(AE73-AE70)/+AE70*100</f>
        <v>28.639131957265775</v>
      </c>
      <c r="AG73" s="4">
        <f>(AA73-AA70)/+AA70*100</f>
        <v>36.629140153369221</v>
      </c>
      <c r="AH73" s="4">
        <v>21.5</v>
      </c>
    </row>
    <row r="74" spans="1:34" x14ac:dyDescent="0.25">
      <c r="B74">
        <v>30</v>
      </c>
      <c r="C74" t="s">
        <v>1</v>
      </c>
      <c r="D74" s="2">
        <v>39022</v>
      </c>
      <c r="E74" s="5">
        <v>38</v>
      </c>
      <c r="F74">
        <v>-1</v>
      </c>
      <c r="G74" s="5">
        <f t="shared" si="54"/>
        <v>3.54223433242506</v>
      </c>
      <c r="H74" s="3">
        <f t="shared" si="55"/>
        <v>4819.7286967648033</v>
      </c>
      <c r="I74" s="3">
        <f t="shared" si="56"/>
        <v>140884.3772900484</v>
      </c>
      <c r="J74" s="4"/>
      <c r="K74" s="4"/>
      <c r="L74" s="4"/>
      <c r="M74" s="4"/>
      <c r="O74" s="2"/>
      <c r="P74" s="5"/>
      <c r="Q74" s="3"/>
      <c r="R74" s="5"/>
      <c r="S74" s="3"/>
      <c r="T74" s="3"/>
      <c r="U74" s="4"/>
      <c r="W74" s="1">
        <v>2014</v>
      </c>
      <c r="X74">
        <v>1</v>
      </c>
      <c r="Y74" t="s">
        <v>1</v>
      </c>
      <c r="Z74" s="2">
        <v>41722</v>
      </c>
      <c r="AA74" s="5">
        <v>83.2</v>
      </c>
      <c r="AB74">
        <v>-1</v>
      </c>
      <c r="AC74" s="5">
        <f t="shared" ref="AC74:AC78" si="63">(+AA74-AA73)/AA73*AB73*100</f>
        <v>-0.64485311679005508</v>
      </c>
      <c r="AD74" s="3">
        <f t="shared" ref="AD74:AD78" si="64">AE73*AC74/100</f>
        <v>-3721.2326640307501</v>
      </c>
      <c r="AE74" s="3">
        <f t="shared" ref="AE74:AE78" si="65">AE73+AD74</f>
        <v>573345.47712474619</v>
      </c>
    </row>
    <row r="75" spans="1:34" x14ac:dyDescent="0.25">
      <c r="B75">
        <v>31</v>
      </c>
      <c r="C75" t="s">
        <v>2</v>
      </c>
      <c r="D75" s="2">
        <v>39027</v>
      </c>
      <c r="E75" s="5">
        <v>38.25</v>
      </c>
      <c r="F75">
        <v>1</v>
      </c>
      <c r="G75" s="5">
        <f t="shared" si="54"/>
        <v>-0.6578947368421052</v>
      </c>
      <c r="H75" s="3">
        <f t="shared" si="55"/>
        <v>-926.87090322400252</v>
      </c>
      <c r="I75" s="3">
        <f t="shared" si="56"/>
        <v>139957.50638682439</v>
      </c>
      <c r="J75" s="4"/>
      <c r="K75" s="4"/>
      <c r="L75" s="4"/>
      <c r="M75" s="4"/>
      <c r="O75" s="2"/>
      <c r="P75" s="5"/>
      <c r="Q75" s="3"/>
      <c r="R75" s="5"/>
      <c r="S75" s="3"/>
      <c r="T75" s="3"/>
      <c r="U75" s="4"/>
      <c r="X75">
        <v>2</v>
      </c>
      <c r="Y75" t="s">
        <v>2</v>
      </c>
      <c r="Z75" s="2">
        <v>41757</v>
      </c>
      <c r="AA75" s="5">
        <v>83.8</v>
      </c>
      <c r="AB75">
        <v>1</v>
      </c>
      <c r="AC75" s="5">
        <f t="shared" si="63"/>
        <v>-0.72115384615383926</v>
      </c>
      <c r="AD75" s="3">
        <f t="shared" si="64"/>
        <v>-4134.7029600341884</v>
      </c>
      <c r="AE75" s="3">
        <f t="shared" si="65"/>
        <v>569210.77416471206</v>
      </c>
    </row>
    <row r="76" spans="1:34" x14ac:dyDescent="0.25">
      <c r="B76">
        <v>32</v>
      </c>
      <c r="C76" t="s">
        <v>1</v>
      </c>
      <c r="D76" s="2">
        <v>39048</v>
      </c>
      <c r="E76" s="5">
        <v>39.5</v>
      </c>
      <c r="F76">
        <v>-1</v>
      </c>
      <c r="G76" s="5">
        <f t="shared" si="54"/>
        <v>3.2679738562091507</v>
      </c>
      <c r="H76" s="3">
        <f t="shared" si="55"/>
        <v>4573.7747185236731</v>
      </c>
      <c r="I76" s="3">
        <f t="shared" si="56"/>
        <v>144531.28110534805</v>
      </c>
      <c r="J76" s="4"/>
      <c r="K76" s="4"/>
      <c r="L76" s="4"/>
      <c r="M76" s="4"/>
      <c r="O76" s="2"/>
      <c r="P76" s="5"/>
      <c r="Q76" s="3"/>
      <c r="R76" s="5"/>
      <c r="S76" s="3"/>
      <c r="T76" s="3"/>
      <c r="U76" s="4"/>
      <c r="X76">
        <v>3</v>
      </c>
      <c r="Y76" t="s">
        <v>1</v>
      </c>
      <c r="Z76" s="2">
        <v>41918</v>
      </c>
      <c r="AA76" s="5">
        <v>92</v>
      </c>
      <c r="AB76">
        <v>-1</v>
      </c>
      <c r="AC76" s="5">
        <f t="shared" si="63"/>
        <v>9.7852028639618176</v>
      </c>
      <c r="AD76" s="3">
        <f t="shared" si="64"/>
        <v>55698.428975544637</v>
      </c>
      <c r="AE76" s="3">
        <f t="shared" si="65"/>
        <v>624909.20314025669</v>
      </c>
    </row>
    <row r="77" spans="1:34" x14ac:dyDescent="0.25">
      <c r="A77" s="1"/>
      <c r="B77">
        <v>33</v>
      </c>
      <c r="C77" t="s">
        <v>2</v>
      </c>
      <c r="D77" s="2">
        <v>39055</v>
      </c>
      <c r="E77" s="5">
        <v>39.799999999999997</v>
      </c>
      <c r="F77">
        <v>1</v>
      </c>
      <c r="G77" s="5">
        <f t="shared" si="54"/>
        <v>-0.75949367088606867</v>
      </c>
      <c r="H77" s="3">
        <f t="shared" si="55"/>
        <v>-1097.7059324456709</v>
      </c>
      <c r="I77" s="3">
        <f t="shared" si="56"/>
        <v>143433.57517290238</v>
      </c>
      <c r="J77" s="4"/>
      <c r="K77" s="4"/>
      <c r="L77" s="4"/>
      <c r="M77" s="4"/>
      <c r="O77" s="2"/>
      <c r="P77" s="5"/>
      <c r="Q77" s="3"/>
      <c r="R77" s="5"/>
      <c r="S77" s="3"/>
      <c r="T77" s="3"/>
      <c r="X77">
        <v>4</v>
      </c>
      <c r="Y77" t="s">
        <v>2</v>
      </c>
      <c r="Z77" s="2">
        <v>41932</v>
      </c>
      <c r="AA77" s="5">
        <v>94.5</v>
      </c>
      <c r="AB77">
        <v>1</v>
      </c>
      <c r="AC77" s="5">
        <f t="shared" si="63"/>
        <v>-2.7173913043478262</v>
      </c>
      <c r="AD77" s="3">
        <f t="shared" si="64"/>
        <v>-16981.228346202628</v>
      </c>
      <c r="AE77" s="3">
        <f t="shared" si="65"/>
        <v>607927.97479405405</v>
      </c>
    </row>
    <row r="78" spans="1:34" x14ac:dyDescent="0.25">
      <c r="B78">
        <v>34</v>
      </c>
      <c r="C78" t="s">
        <v>1</v>
      </c>
      <c r="D78" s="2">
        <v>39058</v>
      </c>
      <c r="E78" s="5">
        <v>39.549999999999997</v>
      </c>
      <c r="F78">
        <v>-1</v>
      </c>
      <c r="G78" s="5">
        <f t="shared" si="54"/>
        <v>-0.62814070351758799</v>
      </c>
      <c r="H78" s="3">
        <f t="shared" si="55"/>
        <v>-900.96466817149746</v>
      </c>
      <c r="I78" s="3">
        <f t="shared" si="56"/>
        <v>142532.61050473087</v>
      </c>
      <c r="J78" s="4"/>
      <c r="K78" s="4"/>
      <c r="L78" s="4"/>
      <c r="M78" s="4"/>
      <c r="O78" s="2"/>
      <c r="P78" s="5"/>
      <c r="Q78" s="3"/>
      <c r="R78" s="5"/>
      <c r="S78" s="3"/>
      <c r="T78" s="3"/>
      <c r="U78" s="4"/>
      <c r="X78" t="s">
        <v>25</v>
      </c>
      <c r="Z78" s="2">
        <v>42004</v>
      </c>
      <c r="AA78" s="5">
        <v>99.8</v>
      </c>
      <c r="AB78">
        <v>1</v>
      </c>
      <c r="AC78" s="5">
        <f t="shared" si="63"/>
        <v>5.6084656084656057</v>
      </c>
      <c r="AD78" s="3">
        <f t="shared" si="64"/>
        <v>34095.43139056598</v>
      </c>
      <c r="AE78" s="3">
        <f t="shared" si="65"/>
        <v>642023.40618461999</v>
      </c>
      <c r="AF78" s="4">
        <f>(AE78-AE73)/+AE73*100</f>
        <v>11.25635828474997</v>
      </c>
      <c r="AG78" s="4">
        <f>(AA78-AA73)/+AA73*100</f>
        <v>19.178409362311921</v>
      </c>
      <c r="AH78">
        <v>20.399999999999999</v>
      </c>
    </row>
    <row r="79" spans="1:34" x14ac:dyDescent="0.25">
      <c r="B79">
        <v>35</v>
      </c>
      <c r="C79" t="s">
        <v>2</v>
      </c>
      <c r="D79" s="2">
        <v>39065</v>
      </c>
      <c r="E79" s="5">
        <v>39.85</v>
      </c>
      <c r="F79">
        <v>1</v>
      </c>
      <c r="G79" s="5">
        <f t="shared" si="54"/>
        <v>-0.75853350189634461</v>
      </c>
      <c r="H79" s="3">
        <f t="shared" si="55"/>
        <v>-1081.1576018058122</v>
      </c>
      <c r="I79" s="3">
        <f t="shared" si="56"/>
        <v>141451.45290292506</v>
      </c>
      <c r="J79" s="4"/>
      <c r="K79" s="4"/>
      <c r="L79" s="4"/>
      <c r="M79" s="4"/>
      <c r="O79" s="2"/>
      <c r="P79" s="5"/>
      <c r="Q79" s="3"/>
      <c r="R79" s="5"/>
      <c r="S79" s="3"/>
      <c r="T79" s="3"/>
      <c r="U79" s="4"/>
      <c r="W79" s="1">
        <v>2015</v>
      </c>
      <c r="X79">
        <v>1</v>
      </c>
      <c r="Y79" t="s">
        <v>1</v>
      </c>
      <c r="Z79" s="2">
        <v>42016</v>
      </c>
      <c r="AA79" s="5">
        <v>98</v>
      </c>
      <c r="AB79">
        <v>-1</v>
      </c>
      <c r="AC79" s="5">
        <f t="shared" ref="AC79:AC90" si="66">(+AA79-AA78)/AA78*AB78*100</f>
        <v>-1.8036072144288551</v>
      </c>
      <c r="AD79" s="3">
        <f t="shared" ref="AD79:AD90" si="67">AE78*AC79/100</f>
        <v>-11579.580472267677</v>
      </c>
      <c r="AE79" s="3">
        <f t="shared" ref="AE79:AE90" si="68">AE78+AD79</f>
        <v>630443.82571235229</v>
      </c>
    </row>
    <row r="80" spans="1:34" x14ac:dyDescent="0.25">
      <c r="B80">
        <v>36</v>
      </c>
      <c r="C80" t="s">
        <v>1</v>
      </c>
      <c r="D80" s="2">
        <v>39069</v>
      </c>
      <c r="E80" s="5">
        <v>39.65</v>
      </c>
      <c r="F80">
        <v>-1</v>
      </c>
      <c r="G80" s="5">
        <f t="shared" si="54"/>
        <v>-0.50188205771644367</v>
      </c>
      <c r="H80" s="3">
        <f t="shared" si="55"/>
        <v>-709.9194624990065</v>
      </c>
      <c r="I80" s="3">
        <f t="shared" si="56"/>
        <v>140741.53344042605</v>
      </c>
      <c r="J80" s="4"/>
      <c r="K80" s="4"/>
      <c r="L80" s="4"/>
      <c r="M80" s="4"/>
      <c r="O80" s="2"/>
      <c r="P80" s="5"/>
      <c r="Q80" s="3"/>
      <c r="R80" s="5"/>
      <c r="S80" s="3"/>
      <c r="T80" s="3"/>
      <c r="U80" s="4"/>
      <c r="X80">
        <v>2</v>
      </c>
      <c r="Y80" t="s">
        <v>2</v>
      </c>
      <c r="Z80" s="2">
        <v>42024</v>
      </c>
      <c r="AA80" s="5">
        <v>99.5</v>
      </c>
      <c r="AB80">
        <v>1</v>
      </c>
      <c r="AC80" s="5">
        <f t="shared" si="66"/>
        <v>-1.5306122448979591</v>
      </c>
      <c r="AD80" s="3">
        <f t="shared" si="67"/>
        <v>-9649.6503935564124</v>
      </c>
      <c r="AE80" s="3">
        <f t="shared" si="68"/>
        <v>620794.17531879584</v>
      </c>
    </row>
    <row r="81" spans="1:34" x14ac:dyDescent="0.25">
      <c r="B81" t="s">
        <v>25</v>
      </c>
      <c r="D81" s="2">
        <v>39080</v>
      </c>
      <c r="E81" s="5">
        <v>39.04</v>
      </c>
      <c r="F81">
        <v>-1</v>
      </c>
      <c r="G81" s="5">
        <f>(+E81-E80)/E80*F80*100</f>
        <v>1.5384615384615372</v>
      </c>
      <c r="H81" s="3">
        <f>I80*G81/100</f>
        <v>2165.2543606219374</v>
      </c>
      <c r="I81" s="3">
        <f t="shared" ref="I81:I93" si="69">I80+H81</f>
        <v>142906.78780104799</v>
      </c>
      <c r="J81" s="4">
        <f>(I81-I44)/I44*100</f>
        <v>13.731006875588273</v>
      </c>
      <c r="K81" s="4">
        <f>(E81-E44)/E44*100</f>
        <v>7.1350164654226162</v>
      </c>
      <c r="L81" s="4">
        <v>19.5</v>
      </c>
      <c r="M81" s="4"/>
      <c r="O81" s="2"/>
      <c r="P81" s="5"/>
      <c r="Q81" s="3"/>
      <c r="R81" s="5"/>
      <c r="S81" s="3"/>
      <c r="T81" s="3"/>
      <c r="U81" s="4"/>
      <c r="X81">
        <v>3</v>
      </c>
      <c r="Y81" t="s">
        <v>1</v>
      </c>
      <c r="Z81" s="2">
        <v>42030</v>
      </c>
      <c r="AA81" s="5">
        <v>98</v>
      </c>
      <c r="AB81">
        <v>-1</v>
      </c>
      <c r="AC81" s="5">
        <f t="shared" si="66"/>
        <v>-1.5075376884422109</v>
      </c>
      <c r="AD81" s="3">
        <f t="shared" si="67"/>
        <v>-9358.7061605848612</v>
      </c>
      <c r="AE81" s="3">
        <f t="shared" si="68"/>
        <v>611435.46915821102</v>
      </c>
    </row>
    <row r="82" spans="1:34" x14ac:dyDescent="0.25">
      <c r="A82" s="1">
        <v>2007</v>
      </c>
      <c r="B82">
        <v>1</v>
      </c>
      <c r="C82" t="s">
        <v>2</v>
      </c>
      <c r="D82" s="2">
        <v>39086</v>
      </c>
      <c r="E82" s="5">
        <v>39.450000000000003</v>
      </c>
      <c r="F82">
        <v>1</v>
      </c>
      <c r="G82" s="5">
        <f>(+E82-E81)/E81*F81*100</f>
        <v>-1.0502049180327964</v>
      </c>
      <c r="H82" s="3">
        <f>I81*G82/100</f>
        <v>-1500.8141136892984</v>
      </c>
      <c r="I82" s="3">
        <f t="shared" si="69"/>
        <v>141405.9736873587</v>
      </c>
      <c r="J82" s="4"/>
      <c r="K82" s="4"/>
      <c r="L82" s="4"/>
      <c r="M82" s="4"/>
      <c r="O82" s="2"/>
      <c r="P82" s="5"/>
      <c r="Q82" s="3"/>
      <c r="R82" s="5"/>
      <c r="S82" s="3"/>
      <c r="T82" s="3"/>
      <c r="U82" s="4"/>
      <c r="X82">
        <v>4</v>
      </c>
      <c r="Y82" t="s">
        <v>2</v>
      </c>
      <c r="Z82" s="2">
        <v>42037</v>
      </c>
      <c r="AA82" s="5">
        <v>99.6</v>
      </c>
      <c r="AB82">
        <v>1</v>
      </c>
      <c r="AC82" s="5">
        <f t="shared" si="66"/>
        <v>-1.6326530612244841</v>
      </c>
      <c r="AD82" s="3">
        <f t="shared" si="67"/>
        <v>-9982.619904623818</v>
      </c>
      <c r="AE82" s="3">
        <f t="shared" si="68"/>
        <v>601452.84925358719</v>
      </c>
    </row>
    <row r="83" spans="1:34" x14ac:dyDescent="0.25">
      <c r="B83">
        <v>2</v>
      </c>
      <c r="C83" t="s">
        <v>1</v>
      </c>
      <c r="D83" s="2">
        <v>39100</v>
      </c>
      <c r="E83" s="5">
        <v>40.049999999999997</v>
      </c>
      <c r="F83">
        <v>-1</v>
      </c>
      <c r="G83" s="5">
        <f t="shared" ref="G83" si="70">(+E83-E82)/E82*F82*100</f>
        <v>1.5209125475285026</v>
      </c>
      <c r="H83" s="3">
        <f t="shared" ref="H83" si="71">I82*G83/100</f>
        <v>2150.6611967658914</v>
      </c>
      <c r="I83" s="3">
        <f t="shared" si="69"/>
        <v>143556.63488412459</v>
      </c>
      <c r="J83" s="4"/>
      <c r="K83" s="4"/>
      <c r="L83" s="4"/>
      <c r="M83" s="4"/>
      <c r="O83" s="2"/>
      <c r="P83" s="5"/>
      <c r="Q83" s="3"/>
      <c r="R83" s="5"/>
      <c r="S83" s="3"/>
      <c r="T83" s="3"/>
      <c r="U83" s="4"/>
      <c r="X83">
        <v>5</v>
      </c>
      <c r="Y83" t="s">
        <v>1</v>
      </c>
      <c r="Z83" s="2">
        <v>42093</v>
      </c>
      <c r="AA83" s="5">
        <v>101.5</v>
      </c>
      <c r="AB83">
        <v>-1</v>
      </c>
      <c r="AC83" s="5">
        <f t="shared" si="66"/>
        <v>1.9076305220883591</v>
      </c>
      <c r="AD83" s="3">
        <f t="shared" si="67"/>
        <v>11473.498128331517</v>
      </c>
      <c r="AE83" s="3">
        <f t="shared" si="68"/>
        <v>612926.34738191869</v>
      </c>
    </row>
    <row r="84" spans="1:34" x14ac:dyDescent="0.25">
      <c r="B84">
        <v>3</v>
      </c>
      <c r="C84" t="s">
        <v>2</v>
      </c>
      <c r="D84" s="2">
        <v>39106</v>
      </c>
      <c r="E84" s="5">
        <v>40</v>
      </c>
      <c r="F84">
        <v>1</v>
      </c>
      <c r="G84" s="5">
        <f t="shared" ref="G84" si="72">(+E84-E83)/E83*F83*100</f>
        <v>0.12484394506865708</v>
      </c>
      <c r="H84" s="3">
        <f t="shared" ref="H84" si="73">I83*G84/100</f>
        <v>179.22176639714911</v>
      </c>
      <c r="I84" s="3">
        <f t="shared" si="69"/>
        <v>143735.85665052175</v>
      </c>
      <c r="J84" s="4"/>
      <c r="K84" s="4"/>
      <c r="L84" s="4"/>
      <c r="M84" s="4"/>
      <c r="O84" s="2"/>
      <c r="P84" s="5"/>
      <c r="Q84" s="3"/>
      <c r="R84" s="5"/>
      <c r="S84" s="3"/>
      <c r="T84" s="3"/>
      <c r="U84" s="4"/>
      <c r="X84">
        <v>6</v>
      </c>
      <c r="Y84" t="s">
        <v>2</v>
      </c>
      <c r="Z84" s="2">
        <v>42100</v>
      </c>
      <c r="AA84" s="5">
        <v>103</v>
      </c>
      <c r="AB84">
        <v>1</v>
      </c>
      <c r="AC84" s="5">
        <f t="shared" si="66"/>
        <v>-1.4778325123152709</v>
      </c>
      <c r="AD84" s="3">
        <f t="shared" si="67"/>
        <v>-9058.0248381564343</v>
      </c>
      <c r="AE84" s="3">
        <f t="shared" si="68"/>
        <v>603868.32254376228</v>
      </c>
    </row>
    <row r="85" spans="1:34" x14ac:dyDescent="0.25">
      <c r="B85">
        <v>4</v>
      </c>
      <c r="C85" t="s">
        <v>1</v>
      </c>
      <c r="D85" s="2">
        <v>39107</v>
      </c>
      <c r="E85" s="5">
        <v>39.799999999999997</v>
      </c>
      <c r="F85">
        <v>-1</v>
      </c>
      <c r="G85" s="5">
        <f t="shared" ref="G85" si="74">(+E85-E84)/E84*F84*100</f>
        <v>-0.50000000000000711</v>
      </c>
      <c r="H85" s="3">
        <f t="shared" ref="H85" si="75">I84*G85/100</f>
        <v>-718.67928325261892</v>
      </c>
      <c r="I85" s="3">
        <f t="shared" si="69"/>
        <v>143017.17736726912</v>
      </c>
      <c r="J85" s="4"/>
      <c r="K85" s="4"/>
      <c r="L85" s="4"/>
      <c r="M85" s="4"/>
      <c r="O85" s="2"/>
      <c r="P85" s="5"/>
      <c r="Q85" s="3"/>
      <c r="R85" s="5"/>
      <c r="S85" s="3"/>
      <c r="T85" s="3"/>
      <c r="U85" s="4"/>
      <c r="X85">
        <v>7</v>
      </c>
      <c r="Y85" t="s">
        <v>1</v>
      </c>
      <c r="Z85" s="2">
        <v>42184</v>
      </c>
      <c r="AA85" s="5">
        <v>105</v>
      </c>
      <c r="AB85">
        <v>-1</v>
      </c>
      <c r="AC85" s="5">
        <f t="shared" si="66"/>
        <v>1.9417475728155338</v>
      </c>
      <c r="AD85" s="3">
        <f t="shared" si="67"/>
        <v>11725.598495995384</v>
      </c>
      <c r="AE85" s="3">
        <f t="shared" si="68"/>
        <v>615593.92103975767</v>
      </c>
    </row>
    <row r="86" spans="1:34" x14ac:dyDescent="0.25">
      <c r="B86">
        <v>5</v>
      </c>
      <c r="C86" t="s">
        <v>2</v>
      </c>
      <c r="D86" s="2">
        <v>39113</v>
      </c>
      <c r="E86" s="5">
        <v>39.799999999999997</v>
      </c>
      <c r="F86">
        <v>1</v>
      </c>
      <c r="G86" s="5">
        <f t="shared" ref="G86" si="76">(+E86-E85)/E85*F85*100</f>
        <v>0</v>
      </c>
      <c r="H86" s="3">
        <f t="shared" ref="H86" si="77">I85*G86/100</f>
        <v>0</v>
      </c>
      <c r="I86" s="3">
        <f t="shared" si="69"/>
        <v>143017.17736726912</v>
      </c>
      <c r="J86" s="4"/>
      <c r="K86" s="4"/>
      <c r="L86" s="4"/>
      <c r="M86" s="4"/>
      <c r="O86" s="2"/>
      <c r="P86" s="5"/>
      <c r="Q86" s="3"/>
      <c r="R86" s="5"/>
      <c r="S86" s="3"/>
      <c r="T86" s="3"/>
      <c r="U86" s="4"/>
      <c r="X86">
        <v>8</v>
      </c>
      <c r="Y86" t="s">
        <v>2</v>
      </c>
      <c r="Z86" s="2">
        <v>42198</v>
      </c>
      <c r="AA86" s="5">
        <v>106.5</v>
      </c>
      <c r="AB86">
        <v>1</v>
      </c>
      <c r="AC86" s="5">
        <f t="shared" si="66"/>
        <v>-1.4285714285714286</v>
      </c>
      <c r="AD86" s="3">
        <f t="shared" si="67"/>
        <v>-8794.1988719965375</v>
      </c>
      <c r="AE86" s="3">
        <f t="shared" si="68"/>
        <v>606799.72216776118</v>
      </c>
    </row>
    <row r="87" spans="1:34" x14ac:dyDescent="0.25">
      <c r="B87">
        <v>6</v>
      </c>
      <c r="C87" t="s">
        <v>1</v>
      </c>
      <c r="D87" s="2">
        <v>39122</v>
      </c>
      <c r="E87" s="5">
        <v>39.799999999999997</v>
      </c>
      <c r="F87">
        <v>-1</v>
      </c>
      <c r="G87" s="5">
        <f t="shared" ref="G87" si="78">(+E87-E86)/E86*F86*100</f>
        <v>0</v>
      </c>
      <c r="H87" s="3">
        <f t="shared" ref="H87" si="79">I86*G87/100</f>
        <v>0</v>
      </c>
      <c r="I87" s="3">
        <f t="shared" si="69"/>
        <v>143017.17736726912</v>
      </c>
      <c r="J87" s="4"/>
      <c r="K87" s="4"/>
      <c r="L87" s="4"/>
      <c r="M87" s="4"/>
      <c r="O87" s="2"/>
      <c r="P87" s="5"/>
      <c r="Q87" s="3"/>
      <c r="R87" s="5"/>
      <c r="S87" s="3"/>
      <c r="T87" s="3"/>
      <c r="U87" s="4"/>
      <c r="X87">
        <v>9</v>
      </c>
      <c r="Y87" t="s">
        <v>1</v>
      </c>
      <c r="Z87" s="2">
        <v>42233</v>
      </c>
      <c r="AA87" s="5">
        <v>105</v>
      </c>
      <c r="AB87">
        <v>-1</v>
      </c>
      <c r="AC87" s="5">
        <f t="shared" si="66"/>
        <v>-1.4084507042253522</v>
      </c>
      <c r="AD87" s="3">
        <f t="shared" si="67"/>
        <v>-8546.4749601093135</v>
      </c>
      <c r="AE87" s="3">
        <f t="shared" si="68"/>
        <v>598253.24720765185</v>
      </c>
    </row>
    <row r="88" spans="1:34" x14ac:dyDescent="0.25">
      <c r="B88">
        <v>7</v>
      </c>
      <c r="C88" t="s">
        <v>2</v>
      </c>
      <c r="D88" s="2">
        <v>39127</v>
      </c>
      <c r="E88" s="5">
        <v>39.950000000000003</v>
      </c>
      <c r="F88">
        <v>1</v>
      </c>
      <c r="G88" s="5">
        <f t="shared" ref="G88" si="80">(+E88-E87)/E87*F87*100</f>
        <v>-0.37688442211056705</v>
      </c>
      <c r="H88" s="3">
        <f t="shared" ref="H88" si="81">I87*G88/100</f>
        <v>-539.00946243947692</v>
      </c>
      <c r="I88" s="3">
        <f t="shared" si="69"/>
        <v>142478.16790482964</v>
      </c>
      <c r="J88" s="4"/>
      <c r="K88" s="4"/>
      <c r="L88" s="4"/>
      <c r="M88" s="4"/>
      <c r="O88" s="2"/>
      <c r="P88" s="5"/>
      <c r="Q88" s="3"/>
      <c r="R88" s="5"/>
      <c r="S88" s="3"/>
      <c r="T88" s="3"/>
      <c r="U88" s="4"/>
      <c r="X88">
        <v>10</v>
      </c>
      <c r="Y88" t="s">
        <v>2</v>
      </c>
      <c r="Z88" s="2">
        <v>42282</v>
      </c>
      <c r="AA88" s="5">
        <v>103.2</v>
      </c>
      <c r="AB88">
        <v>1</v>
      </c>
      <c r="AC88" s="5">
        <f t="shared" si="66"/>
        <v>1.7142857142857115</v>
      </c>
      <c r="AD88" s="3">
        <f t="shared" si="67"/>
        <v>10255.769952131159</v>
      </c>
      <c r="AE88" s="3">
        <f t="shared" si="68"/>
        <v>608509.01715978305</v>
      </c>
    </row>
    <row r="89" spans="1:34" x14ac:dyDescent="0.25">
      <c r="B89">
        <v>8</v>
      </c>
      <c r="C89" t="s">
        <v>1</v>
      </c>
      <c r="D89" s="2">
        <v>39140</v>
      </c>
      <c r="E89" s="5">
        <v>40</v>
      </c>
      <c r="F89">
        <v>-1</v>
      </c>
      <c r="G89" s="5">
        <f t="shared" ref="G89" si="82">(+E89-E88)/E88*F88*100</f>
        <v>0.12515644555693906</v>
      </c>
      <c r="H89" s="3">
        <f t="shared" ref="H89" si="83">I88*G89/100</f>
        <v>178.32061064433231</v>
      </c>
      <c r="I89" s="3">
        <f t="shared" si="69"/>
        <v>142656.48851547396</v>
      </c>
      <c r="J89" s="4"/>
      <c r="K89" s="4"/>
      <c r="L89" s="4"/>
      <c r="M89" s="4"/>
      <c r="O89" s="2"/>
      <c r="P89" s="5"/>
      <c r="Q89" s="3"/>
      <c r="R89" s="5"/>
      <c r="S89" s="3"/>
      <c r="T89" s="3"/>
      <c r="U89" s="4"/>
      <c r="X89">
        <v>11</v>
      </c>
      <c r="Y89" t="s">
        <v>1</v>
      </c>
      <c r="Z89" s="2">
        <v>42345</v>
      </c>
      <c r="AA89" s="5">
        <v>107.9</v>
      </c>
      <c r="AB89">
        <v>-1</v>
      </c>
      <c r="AC89" s="5">
        <f t="shared" si="66"/>
        <v>4.5542635658914756</v>
      </c>
      <c r="AD89" s="3">
        <f t="shared" si="67"/>
        <v>27713.104463672309</v>
      </c>
      <c r="AE89" s="3">
        <f t="shared" si="68"/>
        <v>636222.12162345531</v>
      </c>
    </row>
    <row r="90" spans="1:34" x14ac:dyDescent="0.25">
      <c r="B90">
        <v>9</v>
      </c>
      <c r="C90" t="s">
        <v>2</v>
      </c>
      <c r="D90" s="2">
        <v>39160</v>
      </c>
      <c r="E90" s="5">
        <v>39.1</v>
      </c>
      <c r="F90">
        <v>1</v>
      </c>
      <c r="G90" s="5">
        <f t="shared" ref="G90" si="84">(+E90-E89)/E89*F89*100</f>
        <v>2.2499999999999964</v>
      </c>
      <c r="H90" s="3">
        <f t="shared" ref="H90" si="85">I89*G90/100</f>
        <v>3209.7709915981595</v>
      </c>
      <c r="I90" s="3">
        <f t="shared" si="69"/>
        <v>145866.25950707213</v>
      </c>
      <c r="J90" s="4"/>
      <c r="K90" s="4"/>
      <c r="L90" s="4"/>
      <c r="M90" s="4"/>
      <c r="O90" s="2"/>
      <c r="P90" s="5"/>
      <c r="Q90" s="3"/>
      <c r="R90" s="5"/>
      <c r="S90" s="3"/>
      <c r="T90" s="3"/>
      <c r="U90" s="4"/>
      <c r="X90" t="s">
        <v>25</v>
      </c>
      <c r="Z90" s="2">
        <v>42369</v>
      </c>
      <c r="AA90">
        <v>109.22</v>
      </c>
      <c r="AB90">
        <v>-1</v>
      </c>
      <c r="AC90" s="5">
        <f t="shared" si="66"/>
        <v>-1.223354958294711</v>
      </c>
      <c r="AD90" s="3">
        <f t="shared" si="67"/>
        <v>-7783.2548706483467</v>
      </c>
      <c r="AE90" s="3">
        <f t="shared" si="68"/>
        <v>628438.86675280693</v>
      </c>
      <c r="AF90" s="4">
        <f>(AE90-AE78)/+AE78*100</f>
        <v>-2.1158947323342123</v>
      </c>
      <c r="AG90" s="4">
        <f>(AA90-AA78)/+AA78*100</f>
        <v>9.4388777555110241</v>
      </c>
      <c r="AH90">
        <v>18.2</v>
      </c>
    </row>
    <row r="91" spans="1:34" x14ac:dyDescent="0.25">
      <c r="B91">
        <v>10</v>
      </c>
      <c r="C91" t="s">
        <v>1</v>
      </c>
      <c r="D91" s="2">
        <v>39169</v>
      </c>
      <c r="E91" s="5">
        <v>39.4</v>
      </c>
      <c r="F91">
        <v>-1</v>
      </c>
      <c r="G91" s="5">
        <f t="shared" ref="G91" si="86">(+E91-E90)/E90*F90*100</f>
        <v>0.7672634271099672</v>
      </c>
      <c r="H91" s="3">
        <f t="shared" ref="H91" si="87">I90*G91/100</f>
        <v>1119.17846169108</v>
      </c>
      <c r="I91" s="3">
        <f t="shared" si="69"/>
        <v>146985.4379687632</v>
      </c>
      <c r="J91" s="4"/>
      <c r="K91" s="4"/>
      <c r="L91" s="4"/>
      <c r="M91" s="4"/>
      <c r="O91" s="2"/>
      <c r="P91" s="5"/>
      <c r="Q91" s="3"/>
      <c r="R91" s="5"/>
      <c r="S91" s="3"/>
      <c r="T91" s="3"/>
      <c r="U91" s="4"/>
      <c r="W91" s="1">
        <v>2016</v>
      </c>
      <c r="X91">
        <v>1</v>
      </c>
      <c r="Y91" t="s">
        <v>2</v>
      </c>
      <c r="Z91" s="2">
        <v>42429</v>
      </c>
      <c r="AA91" s="5">
        <v>102.5</v>
      </c>
      <c r="AB91">
        <v>1</v>
      </c>
      <c r="AC91" s="5">
        <f t="shared" ref="AC91" si="88">(+AA91-AA90)/AA90*AB90*100</f>
        <v>6.1527192821827494</v>
      </c>
      <c r="AD91" s="3">
        <f t="shared" ref="AD91" si="89">AE90*AC91/100</f>
        <v>38666.079331430708</v>
      </c>
      <c r="AE91" s="3">
        <f t="shared" ref="AE91" si="90">AE90+AD91</f>
        <v>667104.94608423766</v>
      </c>
    </row>
    <row r="92" spans="1:34" x14ac:dyDescent="0.25">
      <c r="B92">
        <v>11</v>
      </c>
      <c r="C92" t="s">
        <v>2</v>
      </c>
      <c r="D92" s="2">
        <v>39175</v>
      </c>
      <c r="E92" s="5">
        <v>39.799999999999997</v>
      </c>
      <c r="F92">
        <v>1</v>
      </c>
      <c r="G92" s="5">
        <f t="shared" ref="G92" si="91">(+E92-E91)/E91*F91*100</f>
        <v>-1.0152284263959355</v>
      </c>
      <c r="H92" s="3">
        <f t="shared" ref="H92" si="92">I91*G92/100</f>
        <v>-1492.2379489214486</v>
      </c>
      <c r="I92" s="3">
        <f t="shared" si="69"/>
        <v>145493.20001984175</v>
      </c>
      <c r="J92" s="4"/>
      <c r="K92" s="4"/>
      <c r="L92" s="4"/>
      <c r="M92" s="4"/>
      <c r="O92" s="2"/>
      <c r="P92" s="5"/>
      <c r="Q92" s="3"/>
      <c r="R92" s="5"/>
      <c r="S92" s="3"/>
      <c r="T92" s="3"/>
      <c r="U92" s="4"/>
      <c r="X92">
        <v>2</v>
      </c>
      <c r="Y92" t="s">
        <v>1</v>
      </c>
      <c r="Z92" s="2">
        <v>42485</v>
      </c>
      <c r="AA92" s="5">
        <v>104.2</v>
      </c>
      <c r="AB92">
        <v>-1</v>
      </c>
      <c r="AC92" s="5">
        <f t="shared" ref="AC92:AC100" si="93">(+AA92-AA91)/AA91*AB91*100</f>
        <v>1.6585365853658565</v>
      </c>
      <c r="AD92" s="3">
        <f t="shared" ref="AD92:AD100" si="94">AE91*AC92/100</f>
        <v>11064.179593592253</v>
      </c>
      <c r="AE92" s="3">
        <f t="shared" ref="AE92:AE100" si="95">AE91+AD92</f>
        <v>678169.12567782996</v>
      </c>
    </row>
    <row r="93" spans="1:34" x14ac:dyDescent="0.25">
      <c r="B93">
        <v>12</v>
      </c>
      <c r="C93" t="s">
        <v>1</v>
      </c>
      <c r="D93" s="2">
        <v>39212</v>
      </c>
      <c r="E93" s="5">
        <v>41.8</v>
      </c>
      <c r="F93">
        <v>-1</v>
      </c>
      <c r="G93" s="5">
        <f t="shared" ref="G93" si="96">(+E93-E92)/E92*F92*100</f>
        <v>5.025125628140704</v>
      </c>
      <c r="H93" s="3">
        <f t="shared" ref="H93" si="97">I92*G93/100</f>
        <v>7311.216081399084</v>
      </c>
      <c r="I93" s="3">
        <f t="shared" si="69"/>
        <v>152804.41610124084</v>
      </c>
      <c r="J93" s="4"/>
      <c r="K93" s="4"/>
      <c r="L93" s="4"/>
      <c r="M93" s="4"/>
      <c r="O93" s="2"/>
      <c r="P93" s="5"/>
      <c r="Q93" s="3"/>
      <c r="R93" s="5"/>
      <c r="S93" s="3"/>
      <c r="T93" s="3"/>
      <c r="U93" s="4"/>
      <c r="X93">
        <v>3</v>
      </c>
      <c r="Y93" t="s">
        <v>2</v>
      </c>
      <c r="Z93" s="2">
        <v>42513</v>
      </c>
      <c r="AA93" s="5">
        <v>105.5</v>
      </c>
      <c r="AB93">
        <v>1</v>
      </c>
      <c r="AC93" s="5">
        <f t="shared" si="93"/>
        <v>-1.2476007677543157</v>
      </c>
      <c r="AD93" s="3">
        <f t="shared" si="94"/>
        <v>-8460.8432186293376</v>
      </c>
      <c r="AE93" s="3">
        <f t="shared" si="95"/>
        <v>669708.28245920059</v>
      </c>
    </row>
    <row r="94" spans="1:34" x14ac:dyDescent="0.25">
      <c r="B94">
        <v>13</v>
      </c>
      <c r="C94" t="s">
        <v>2</v>
      </c>
      <c r="D94" s="2">
        <v>39220</v>
      </c>
      <c r="E94" s="5">
        <v>42.1</v>
      </c>
      <c r="F94">
        <v>1</v>
      </c>
      <c r="G94" s="5">
        <f t="shared" ref="G94:G118" si="98">(+E94-E93)/E93*F93*100</f>
        <v>-0.71770334928230695</v>
      </c>
      <c r="H94" s="3">
        <f t="shared" ref="H94:H118" si="99">I93*G94/100</f>
        <v>-1096.6824122098783</v>
      </c>
      <c r="I94" s="3">
        <f t="shared" ref="I94:I118" si="100">I93+H94</f>
        <v>151707.73368903095</v>
      </c>
      <c r="J94" s="4"/>
      <c r="L94" s="4"/>
      <c r="M94" s="4"/>
      <c r="O94" s="2"/>
      <c r="P94" s="5"/>
      <c r="Q94" s="3"/>
      <c r="R94" s="5"/>
      <c r="S94" s="3"/>
      <c r="T94" s="3"/>
      <c r="U94" s="4"/>
      <c r="X94">
        <v>4</v>
      </c>
      <c r="Y94" t="s">
        <v>1</v>
      </c>
      <c r="Z94" s="2">
        <v>42534</v>
      </c>
      <c r="AA94" s="5">
        <v>104.6</v>
      </c>
      <c r="AB94">
        <v>-1</v>
      </c>
      <c r="AC94" s="5">
        <f t="shared" si="93"/>
        <v>-0.85308056872038451</v>
      </c>
      <c r="AD94" s="3">
        <f t="shared" si="94"/>
        <v>-5713.1512247704677</v>
      </c>
      <c r="AE94" s="3">
        <f t="shared" si="95"/>
        <v>663995.13123443013</v>
      </c>
    </row>
    <row r="95" spans="1:34" x14ac:dyDescent="0.25">
      <c r="B95">
        <v>14</v>
      </c>
      <c r="C95" t="s">
        <v>1</v>
      </c>
      <c r="D95" s="2">
        <v>39226</v>
      </c>
      <c r="E95" s="5">
        <v>42.05</v>
      </c>
      <c r="F95">
        <v>-1</v>
      </c>
      <c r="G95" s="5">
        <f t="shared" si="98"/>
        <v>-0.11876484560571085</v>
      </c>
      <c r="H95" s="3">
        <f t="shared" si="99"/>
        <v>-180.17545568770061</v>
      </c>
      <c r="I95" s="3">
        <f t="shared" si="100"/>
        <v>151527.55823334324</v>
      </c>
      <c r="J95" s="4"/>
      <c r="K95" s="4"/>
      <c r="L95" s="4"/>
      <c r="M95" s="4"/>
      <c r="O95" s="2"/>
      <c r="P95" s="5"/>
      <c r="Q95" s="3"/>
      <c r="R95" s="5"/>
      <c r="S95" s="3"/>
      <c r="T95" s="3"/>
      <c r="U95" s="4"/>
      <c r="X95">
        <v>5</v>
      </c>
      <c r="Y95" t="s">
        <v>2</v>
      </c>
      <c r="Z95" s="2">
        <v>42548</v>
      </c>
      <c r="AA95" s="5">
        <v>106</v>
      </c>
      <c r="AB95">
        <v>1</v>
      </c>
      <c r="AC95" s="5">
        <f t="shared" si="93"/>
        <v>-1.3384321223709423</v>
      </c>
      <c r="AD95" s="3">
        <f t="shared" si="94"/>
        <v>-8887.1241274207077</v>
      </c>
      <c r="AE95" s="3">
        <f t="shared" si="95"/>
        <v>655108.00710700941</v>
      </c>
    </row>
    <row r="96" spans="1:34" x14ac:dyDescent="0.25">
      <c r="B96">
        <v>15</v>
      </c>
      <c r="C96" t="s">
        <v>2</v>
      </c>
      <c r="D96" s="2">
        <v>39231</v>
      </c>
      <c r="E96" s="5">
        <v>42.25</v>
      </c>
      <c r="F96">
        <v>1</v>
      </c>
      <c r="G96" s="5">
        <f t="shared" si="98"/>
        <v>-0.47562425683710552</v>
      </c>
      <c r="H96" s="3">
        <f t="shared" si="99"/>
        <v>-720.70182275075103</v>
      </c>
      <c r="I96" s="3">
        <f t="shared" si="100"/>
        <v>150806.85641059247</v>
      </c>
      <c r="J96" s="4"/>
      <c r="K96" s="4"/>
      <c r="L96" s="4"/>
      <c r="M96" s="4"/>
      <c r="O96" s="2"/>
      <c r="P96" s="5"/>
      <c r="Q96" s="3"/>
      <c r="R96" s="5"/>
      <c r="S96" s="3"/>
      <c r="T96" s="3"/>
      <c r="U96" s="4"/>
      <c r="X96">
        <v>6</v>
      </c>
      <c r="Y96" t="s">
        <v>1</v>
      </c>
      <c r="Z96" s="2">
        <v>42674</v>
      </c>
      <c r="AA96" s="5">
        <v>113.8</v>
      </c>
      <c r="AB96">
        <v>-1</v>
      </c>
      <c r="AC96" s="5">
        <f t="shared" si="93"/>
        <v>7.3584905660377329</v>
      </c>
      <c r="AD96" s="3">
        <f t="shared" si="94"/>
        <v>48206.060900327087</v>
      </c>
      <c r="AE96" s="3">
        <f t="shared" si="95"/>
        <v>703314.06800733646</v>
      </c>
    </row>
    <row r="97" spans="1:34" x14ac:dyDescent="0.25">
      <c r="B97">
        <v>16</v>
      </c>
      <c r="C97" t="s">
        <v>1</v>
      </c>
      <c r="D97" s="2">
        <v>39240</v>
      </c>
      <c r="E97" s="5">
        <v>42.4</v>
      </c>
      <c r="F97">
        <v>-1</v>
      </c>
      <c r="G97" s="5">
        <f t="shared" si="98"/>
        <v>0.35502958579881322</v>
      </c>
      <c r="H97" s="3">
        <f t="shared" si="99"/>
        <v>535.40895767073744</v>
      </c>
      <c r="I97" s="3">
        <f t="shared" si="100"/>
        <v>151342.26536826321</v>
      </c>
      <c r="J97" s="4"/>
      <c r="K97" s="4"/>
      <c r="L97" s="4"/>
      <c r="M97" s="4"/>
      <c r="O97" s="2"/>
      <c r="P97" s="5"/>
      <c r="Q97" s="3"/>
      <c r="R97" s="5"/>
      <c r="S97" s="3"/>
      <c r="T97" s="3"/>
      <c r="U97" s="4"/>
      <c r="X97">
        <v>7</v>
      </c>
      <c r="Y97" t="s">
        <v>2</v>
      </c>
      <c r="Z97" s="2">
        <v>42688</v>
      </c>
      <c r="AA97" s="5">
        <v>115</v>
      </c>
      <c r="AB97">
        <v>1</v>
      </c>
      <c r="AC97" s="5">
        <f t="shared" si="93"/>
        <v>-1.0544815465729374</v>
      </c>
      <c r="AD97" s="3">
        <f t="shared" si="94"/>
        <v>-7416.3170615888012</v>
      </c>
      <c r="AE97" s="3">
        <f t="shared" si="95"/>
        <v>695897.75094574771</v>
      </c>
    </row>
    <row r="98" spans="1:34" x14ac:dyDescent="0.25">
      <c r="B98">
        <v>17</v>
      </c>
      <c r="C98" t="s">
        <v>2</v>
      </c>
      <c r="D98" s="2">
        <v>39246</v>
      </c>
      <c r="E98" s="5">
        <v>42.5</v>
      </c>
      <c r="F98">
        <v>1</v>
      </c>
      <c r="G98" s="5">
        <f t="shared" si="98"/>
        <v>-0.23584905660377695</v>
      </c>
      <c r="H98" s="3">
        <f t="shared" si="99"/>
        <v>-356.93930511383337</v>
      </c>
      <c r="I98" s="3">
        <f t="shared" si="100"/>
        <v>150985.32606314938</v>
      </c>
      <c r="J98" s="4"/>
      <c r="K98" s="4"/>
      <c r="L98" s="4"/>
      <c r="M98" s="4"/>
      <c r="O98" s="2"/>
      <c r="P98" s="5"/>
      <c r="Q98" s="3"/>
      <c r="R98" s="5"/>
      <c r="S98" s="3"/>
      <c r="T98" s="3"/>
      <c r="U98" s="4"/>
      <c r="X98">
        <v>8</v>
      </c>
      <c r="Y98" t="s">
        <v>1</v>
      </c>
      <c r="Z98" s="2">
        <v>42702</v>
      </c>
      <c r="AA98" s="5">
        <v>114</v>
      </c>
      <c r="AB98">
        <v>-1</v>
      </c>
      <c r="AC98" s="5">
        <f t="shared" si="93"/>
        <v>-0.86956521739130432</v>
      </c>
      <c r="AD98" s="3">
        <f t="shared" si="94"/>
        <v>-6051.2847908325894</v>
      </c>
      <c r="AE98" s="3">
        <f t="shared" si="95"/>
        <v>689846.46615491516</v>
      </c>
    </row>
    <row r="99" spans="1:34" x14ac:dyDescent="0.25">
      <c r="B99">
        <v>18</v>
      </c>
      <c r="C99" t="s">
        <v>1</v>
      </c>
      <c r="D99" s="2">
        <v>39255</v>
      </c>
      <c r="E99" s="5">
        <v>42.7</v>
      </c>
      <c r="F99">
        <v>-1</v>
      </c>
      <c r="G99" s="5">
        <f t="shared" si="98"/>
        <v>0.47058823529412436</v>
      </c>
      <c r="H99" s="3">
        <f t="shared" si="99"/>
        <v>710.51918147365427</v>
      </c>
      <c r="I99" s="3">
        <f t="shared" si="100"/>
        <v>151695.84524462302</v>
      </c>
      <c r="J99" s="4"/>
      <c r="K99" s="4"/>
      <c r="L99" s="4"/>
      <c r="M99" s="4"/>
      <c r="O99" s="2"/>
      <c r="P99" s="5"/>
      <c r="Q99" s="3"/>
      <c r="R99" s="5"/>
      <c r="S99" s="3"/>
      <c r="T99" s="3"/>
      <c r="U99" s="4"/>
      <c r="X99">
        <v>9</v>
      </c>
      <c r="Y99" t="s">
        <v>2</v>
      </c>
      <c r="Z99" s="2">
        <v>42709</v>
      </c>
      <c r="AA99" s="5">
        <v>115.5</v>
      </c>
      <c r="AB99">
        <v>1</v>
      </c>
      <c r="AC99" s="5">
        <f t="shared" si="93"/>
        <v>-1.3157894736842104</v>
      </c>
      <c r="AD99" s="3">
        <f t="shared" si="94"/>
        <v>-9076.927186248884</v>
      </c>
      <c r="AE99" s="3">
        <f t="shared" si="95"/>
        <v>680769.53896866622</v>
      </c>
    </row>
    <row r="100" spans="1:34" x14ac:dyDescent="0.25">
      <c r="B100">
        <v>19</v>
      </c>
      <c r="C100" t="s">
        <v>2</v>
      </c>
      <c r="D100" s="2">
        <v>39260</v>
      </c>
      <c r="E100" s="5">
        <v>42.9</v>
      </c>
      <c r="F100">
        <v>1</v>
      </c>
      <c r="G100" s="5">
        <f t="shared" si="98"/>
        <v>-0.46838407494144202</v>
      </c>
      <c r="H100" s="3">
        <f t="shared" si="99"/>
        <v>-710.51918147362903</v>
      </c>
      <c r="I100" s="3">
        <f t="shared" si="100"/>
        <v>150985.3260631494</v>
      </c>
      <c r="J100" s="4"/>
      <c r="K100" s="4"/>
      <c r="L100" s="4"/>
      <c r="M100" s="4"/>
      <c r="O100" s="2"/>
      <c r="P100" s="5"/>
      <c r="Q100" s="3"/>
      <c r="R100" s="5"/>
      <c r="S100" s="3"/>
      <c r="T100" s="3"/>
      <c r="U100" s="4"/>
      <c r="X100" t="s">
        <v>25</v>
      </c>
      <c r="Z100" s="2">
        <v>42734</v>
      </c>
      <c r="AA100">
        <v>116.97</v>
      </c>
      <c r="AB100">
        <v>1</v>
      </c>
      <c r="AC100" s="5">
        <f t="shared" si="93"/>
        <v>1.2727272727272718</v>
      </c>
      <c r="AD100" s="3">
        <f t="shared" si="94"/>
        <v>8664.3395868739281</v>
      </c>
      <c r="AE100" s="3">
        <f t="shared" si="95"/>
        <v>689433.87855554011</v>
      </c>
      <c r="AF100" s="4">
        <f>(AE100-AE90)/+AE90*100</f>
        <v>9.7057987705151341</v>
      </c>
      <c r="AG100" s="4">
        <f>(AA100-AA90)/+AA90*100</f>
        <v>7.0957700054934998</v>
      </c>
      <c r="AH100">
        <v>17.5</v>
      </c>
    </row>
    <row r="101" spans="1:34" x14ac:dyDescent="0.25">
      <c r="B101">
        <v>20</v>
      </c>
      <c r="C101" t="s">
        <v>1</v>
      </c>
      <c r="D101" s="2">
        <v>39287</v>
      </c>
      <c r="E101" s="5">
        <v>44.6</v>
      </c>
      <c r="F101">
        <v>-1</v>
      </c>
      <c r="G101" s="5">
        <f t="shared" si="98"/>
        <v>3.9627039627039693</v>
      </c>
      <c r="H101" s="3">
        <f t="shared" si="99"/>
        <v>5983.1014990059311</v>
      </c>
      <c r="I101" s="3">
        <f t="shared" si="100"/>
        <v>156968.42756215532</v>
      </c>
      <c r="J101" s="4"/>
      <c r="K101" s="4"/>
      <c r="L101" s="4"/>
      <c r="M101" s="4"/>
      <c r="O101" s="2"/>
      <c r="P101" s="5"/>
      <c r="Q101" s="3"/>
      <c r="R101" s="5"/>
      <c r="S101" s="3"/>
      <c r="T101" s="3"/>
      <c r="U101" s="4"/>
      <c r="W101" s="1">
        <v>2017</v>
      </c>
      <c r="X101">
        <v>1</v>
      </c>
      <c r="Y101" t="s">
        <v>1</v>
      </c>
      <c r="Z101" s="2">
        <v>42919</v>
      </c>
      <c r="AA101" s="5">
        <v>135.80000000000001</v>
      </c>
      <c r="AB101">
        <v>-1</v>
      </c>
      <c r="AC101" s="5">
        <f t="shared" ref="AC101:AC103" si="101">(+AA101-AA100)/AA100*AB100*100</f>
        <v>16.09814482345902</v>
      </c>
      <c r="AD101" s="3">
        <f t="shared" ref="AD101:AD103" si="102">AE100*AC101/100</f>
        <v>110986.06423186143</v>
      </c>
      <c r="AE101" s="3">
        <f t="shared" ref="AE101:AE103" si="103">AE100+AD101</f>
        <v>800419.94278740149</v>
      </c>
    </row>
    <row r="102" spans="1:34" x14ac:dyDescent="0.25">
      <c r="B102">
        <v>21</v>
      </c>
      <c r="C102" t="s">
        <v>2</v>
      </c>
      <c r="D102" s="2">
        <v>39302</v>
      </c>
      <c r="E102" s="5">
        <v>44.3</v>
      </c>
      <c r="F102">
        <v>1</v>
      </c>
      <c r="G102" s="5">
        <f t="shared" si="98"/>
        <v>0.6726457399103235</v>
      </c>
      <c r="H102" s="3">
        <f t="shared" si="99"/>
        <v>1055.8414410010598</v>
      </c>
      <c r="I102" s="3">
        <f t="shared" si="100"/>
        <v>158024.2690031564</v>
      </c>
      <c r="J102" s="4"/>
      <c r="K102" s="4"/>
      <c r="L102" s="4"/>
      <c r="M102" s="4"/>
      <c r="O102" s="2"/>
      <c r="P102" s="5"/>
      <c r="Q102" s="3"/>
      <c r="R102" s="5"/>
      <c r="S102" s="3"/>
      <c r="T102" s="3"/>
      <c r="U102" s="4"/>
      <c r="X102">
        <v>2</v>
      </c>
      <c r="Y102" t="s">
        <v>2</v>
      </c>
      <c r="Z102" s="2">
        <v>42933</v>
      </c>
      <c r="AA102" s="5">
        <v>137.5</v>
      </c>
      <c r="AB102">
        <v>1</v>
      </c>
      <c r="AC102" s="5">
        <f t="shared" si="101"/>
        <v>-1.2518409425625836</v>
      </c>
      <c r="AD102" s="3">
        <f t="shared" si="102"/>
        <v>-10019.984556248699</v>
      </c>
      <c r="AE102" s="3">
        <f t="shared" si="103"/>
        <v>790399.95823115285</v>
      </c>
    </row>
    <row r="103" spans="1:34" x14ac:dyDescent="0.25">
      <c r="B103">
        <v>22</v>
      </c>
      <c r="C103" t="s">
        <v>1</v>
      </c>
      <c r="D103" s="2">
        <v>39303</v>
      </c>
      <c r="E103" s="5">
        <v>43.5</v>
      </c>
      <c r="F103">
        <v>-1</v>
      </c>
      <c r="G103" s="5">
        <f t="shared" si="98"/>
        <v>-1.8058690744920929</v>
      </c>
      <c r="H103" s="3">
        <f t="shared" si="99"/>
        <v>-2853.7114041201958</v>
      </c>
      <c r="I103" s="3">
        <f t="shared" si="100"/>
        <v>155170.5575990362</v>
      </c>
      <c r="J103" s="4"/>
      <c r="K103" s="4"/>
      <c r="L103" s="4"/>
      <c r="M103" s="4"/>
      <c r="O103" s="2"/>
      <c r="P103" s="5"/>
      <c r="Q103" s="3"/>
      <c r="R103" s="5"/>
      <c r="S103" s="3"/>
      <c r="T103" s="3"/>
      <c r="U103" s="4"/>
      <c r="X103" t="s">
        <v>25</v>
      </c>
      <c r="Z103" s="2">
        <v>43098</v>
      </c>
      <c r="AA103">
        <v>155.18</v>
      </c>
      <c r="AB103">
        <v>1</v>
      </c>
      <c r="AC103" s="5">
        <f t="shared" si="101"/>
        <v>12.858181818181825</v>
      </c>
      <c r="AD103" s="3">
        <f t="shared" si="102"/>
        <v>101631.06372019483</v>
      </c>
      <c r="AE103" s="3">
        <f t="shared" si="103"/>
        <v>892031.02195134771</v>
      </c>
      <c r="AF103" s="4">
        <f>(AE103-AE100)/+AE100*100</f>
        <v>29.386015062137183</v>
      </c>
      <c r="AG103" s="4">
        <f>(AA103-AA100)/+AA100*100</f>
        <v>32.666495682653682</v>
      </c>
      <c r="AH103">
        <v>18.3</v>
      </c>
    </row>
    <row r="104" spans="1:34" x14ac:dyDescent="0.25">
      <c r="B104">
        <v>23</v>
      </c>
      <c r="C104" t="s">
        <v>2</v>
      </c>
      <c r="D104" s="2">
        <v>39316</v>
      </c>
      <c r="E104" s="5">
        <v>43</v>
      </c>
      <c r="F104">
        <v>1</v>
      </c>
      <c r="G104" s="5">
        <f t="shared" si="98"/>
        <v>1.1494252873563218</v>
      </c>
      <c r="H104" s="3">
        <f t="shared" si="99"/>
        <v>1783.5696275751286</v>
      </c>
      <c r="I104" s="3">
        <f t="shared" si="100"/>
        <v>156954.12722661134</v>
      </c>
      <c r="J104" s="4"/>
      <c r="K104" s="4"/>
      <c r="L104" s="4"/>
      <c r="M104" s="4"/>
      <c r="O104" s="2"/>
      <c r="P104" s="5"/>
      <c r="Q104" s="3"/>
      <c r="R104" s="5"/>
      <c r="S104" s="3"/>
      <c r="T104" s="3"/>
      <c r="U104" s="4"/>
      <c r="W104" s="1">
        <v>2018</v>
      </c>
      <c r="X104">
        <v>1</v>
      </c>
      <c r="Y104" t="s">
        <v>1</v>
      </c>
      <c r="Z104" s="2">
        <v>43136</v>
      </c>
      <c r="AA104" s="5">
        <v>158.6</v>
      </c>
      <c r="AB104">
        <v>-1</v>
      </c>
      <c r="AC104" s="5">
        <f t="shared" ref="AC104:AC107" si="104">(+AA104-AA103)/AA103*AB103*100</f>
        <v>2.2038922541564552</v>
      </c>
      <c r="AD104" s="3">
        <f t="shared" ref="AD104:AD107" si="105">AE103*AC104/100</f>
        <v>19659.402597458422</v>
      </c>
      <c r="AE104" s="3">
        <f t="shared" ref="AE104:AE107" si="106">AE103+AD104</f>
        <v>911690.42454880616</v>
      </c>
    </row>
    <row r="105" spans="1:34" x14ac:dyDescent="0.25">
      <c r="B105">
        <v>24</v>
      </c>
      <c r="C105" t="s">
        <v>1</v>
      </c>
      <c r="D105" s="2">
        <v>39322</v>
      </c>
      <c r="E105" s="5">
        <v>42.7</v>
      </c>
      <c r="F105">
        <v>-1</v>
      </c>
      <c r="G105" s="5">
        <f t="shared" si="98"/>
        <v>-0.69767441860464452</v>
      </c>
      <c r="H105" s="3">
        <f t="shared" si="99"/>
        <v>-1095.0287946042547</v>
      </c>
      <c r="I105" s="3">
        <f t="shared" si="100"/>
        <v>155859.09843200707</v>
      </c>
      <c r="J105" s="4"/>
      <c r="K105" s="4"/>
      <c r="L105" s="4"/>
      <c r="M105" s="4"/>
      <c r="O105" s="2"/>
      <c r="P105" s="5"/>
      <c r="Q105" s="3"/>
      <c r="R105" s="5"/>
      <c r="S105" s="3"/>
      <c r="T105" s="3"/>
      <c r="U105" s="4"/>
      <c r="X105">
        <v>2</v>
      </c>
      <c r="Y105" t="s">
        <v>2</v>
      </c>
      <c r="Z105" s="2">
        <v>43151</v>
      </c>
      <c r="AA105" s="5">
        <v>164</v>
      </c>
      <c r="AB105">
        <v>1</v>
      </c>
      <c r="AC105" s="5">
        <f t="shared" si="104"/>
        <v>-3.404791929382097</v>
      </c>
      <c r="AD105" s="3">
        <f t="shared" si="105"/>
        <v>-31041.161995987128</v>
      </c>
      <c r="AE105" s="3">
        <f t="shared" si="106"/>
        <v>880649.26255281898</v>
      </c>
    </row>
    <row r="106" spans="1:34" x14ac:dyDescent="0.25">
      <c r="A106" s="1"/>
      <c r="B106">
        <v>25</v>
      </c>
      <c r="C106" t="s">
        <v>2</v>
      </c>
      <c r="D106" s="2">
        <v>39323</v>
      </c>
      <c r="E106" s="5">
        <v>43.4</v>
      </c>
      <c r="F106">
        <v>1</v>
      </c>
      <c r="G106" s="5">
        <f t="shared" si="98"/>
        <v>-1.639344262295072</v>
      </c>
      <c r="H106" s="3">
        <f t="shared" si="99"/>
        <v>-2555.0671874099367</v>
      </c>
      <c r="I106" s="3">
        <f t="shared" si="100"/>
        <v>153304.03124459714</v>
      </c>
      <c r="J106" s="4"/>
      <c r="K106" s="4"/>
      <c r="L106" s="4"/>
      <c r="M106" s="4"/>
      <c r="O106" s="2"/>
      <c r="P106" s="5"/>
      <c r="Q106" s="3"/>
      <c r="R106" s="5"/>
      <c r="S106" s="3"/>
      <c r="T106" s="3"/>
      <c r="X106">
        <v>3</v>
      </c>
      <c r="Y106" t="s">
        <v>1</v>
      </c>
      <c r="Z106" s="2">
        <v>43178</v>
      </c>
      <c r="AA106" s="5">
        <v>162.5</v>
      </c>
      <c r="AB106">
        <v>-1</v>
      </c>
      <c r="AC106" s="5">
        <f t="shared" si="104"/>
        <v>-0.91463414634146334</v>
      </c>
      <c r="AD106" s="3">
        <f t="shared" si="105"/>
        <v>-8054.7188648123674</v>
      </c>
      <c r="AE106" s="3">
        <f t="shared" si="106"/>
        <v>872594.54368800658</v>
      </c>
    </row>
    <row r="107" spans="1:34" x14ac:dyDescent="0.25">
      <c r="B107">
        <v>26</v>
      </c>
      <c r="C107" t="s">
        <v>1</v>
      </c>
      <c r="D107" s="2">
        <v>39332</v>
      </c>
      <c r="E107" s="5">
        <v>43.6</v>
      </c>
      <c r="F107">
        <v>-1</v>
      </c>
      <c r="G107" s="5">
        <f t="shared" si="98"/>
        <v>0.46082949308756421</v>
      </c>
      <c r="H107" s="3">
        <f t="shared" si="99"/>
        <v>706.47019006727805</v>
      </c>
      <c r="I107" s="3">
        <f t="shared" si="100"/>
        <v>154010.50143466442</v>
      </c>
      <c r="J107" s="4"/>
      <c r="K107" s="4"/>
      <c r="L107" s="4"/>
      <c r="M107" s="4"/>
      <c r="O107" s="2"/>
      <c r="P107" s="5"/>
      <c r="Q107" s="3"/>
      <c r="R107" s="5"/>
      <c r="S107" s="3"/>
      <c r="T107" s="3"/>
      <c r="U107" s="4"/>
      <c r="X107">
        <v>4</v>
      </c>
      <c r="Y107" t="s">
        <v>2</v>
      </c>
      <c r="Z107" s="2">
        <v>43206</v>
      </c>
      <c r="AA107" s="5">
        <v>162.6</v>
      </c>
      <c r="AB107">
        <v>1</v>
      </c>
      <c r="AC107" s="5">
        <f t="shared" si="104"/>
        <v>-6.1538461538458038E-2</v>
      </c>
      <c r="AD107" s="3">
        <f t="shared" si="105"/>
        <v>-536.98125765412738</v>
      </c>
      <c r="AE107" s="3">
        <f t="shared" si="106"/>
        <v>872057.56243035244</v>
      </c>
    </row>
    <row r="108" spans="1:34" x14ac:dyDescent="0.25">
      <c r="B108">
        <v>27</v>
      </c>
      <c r="C108" t="s">
        <v>2</v>
      </c>
      <c r="D108" s="2">
        <v>39338</v>
      </c>
      <c r="E108" s="5">
        <v>44.6</v>
      </c>
      <c r="F108">
        <v>1</v>
      </c>
      <c r="G108" s="5">
        <f t="shared" si="98"/>
        <v>-2.2935779816513757</v>
      </c>
      <c r="H108" s="3">
        <f t="shared" si="99"/>
        <v>-3532.3509503363393</v>
      </c>
      <c r="I108" s="3">
        <f t="shared" si="100"/>
        <v>150478.15048432807</v>
      </c>
      <c r="J108" s="4"/>
      <c r="K108" s="4"/>
      <c r="L108" s="4"/>
      <c r="M108" s="4"/>
      <c r="O108" s="2"/>
      <c r="P108" s="5"/>
      <c r="Q108" s="3"/>
      <c r="R108" s="5"/>
      <c r="S108" s="3"/>
      <c r="T108" s="3"/>
      <c r="U108" s="4"/>
      <c r="X108">
        <v>5</v>
      </c>
      <c r="Y108" t="s">
        <v>1</v>
      </c>
      <c r="Z108" s="2">
        <v>43383</v>
      </c>
      <c r="AA108" s="5">
        <v>177.15</v>
      </c>
      <c r="AB108">
        <v>-1</v>
      </c>
      <c r="AC108" s="5">
        <f t="shared" ref="AC108" si="107">(+AA108-AA107)/AA107*AB107*100</f>
        <v>8.9483394833948413</v>
      </c>
      <c r="AD108" s="3">
        <f t="shared" ref="AD108" si="108">AE107*AC108/100</f>
        <v>78034.671176885837</v>
      </c>
      <c r="AE108" s="3">
        <f t="shared" ref="AE108" si="109">AE107+AD108</f>
        <v>950092.23360723827</v>
      </c>
      <c r="AF108" s="4"/>
      <c r="AG108" s="4"/>
    </row>
    <row r="109" spans="1:34" x14ac:dyDescent="0.25">
      <c r="B109">
        <v>28</v>
      </c>
      <c r="C109" t="s">
        <v>1</v>
      </c>
      <c r="D109" s="2">
        <v>39374</v>
      </c>
      <c r="E109" s="5">
        <v>47.55</v>
      </c>
      <c r="F109">
        <v>-1</v>
      </c>
      <c r="G109" s="5">
        <f t="shared" si="98"/>
        <v>6.6143497757847429</v>
      </c>
      <c r="H109" s="3">
        <f t="shared" si="99"/>
        <v>9953.1512091651821</v>
      </c>
      <c r="I109" s="3">
        <f t="shared" si="100"/>
        <v>160431.30169349327</v>
      </c>
      <c r="J109" s="4"/>
      <c r="K109" s="4"/>
      <c r="L109" s="4"/>
      <c r="M109" s="4"/>
      <c r="O109" s="2"/>
      <c r="P109" s="5"/>
      <c r="Q109" s="3"/>
      <c r="R109" s="5"/>
      <c r="S109" s="3"/>
      <c r="T109" s="3"/>
      <c r="U109" s="4"/>
      <c r="X109">
        <v>6</v>
      </c>
      <c r="Y109" t="s">
        <v>2</v>
      </c>
      <c r="Z109" s="2">
        <v>43410</v>
      </c>
      <c r="AA109" s="5">
        <v>169.8</v>
      </c>
      <c r="AB109">
        <v>1</v>
      </c>
      <c r="AC109" s="5">
        <f t="shared" ref="AC109" si="110">(+AA109-AA108)/AA108*AB108*100</f>
        <v>4.1490262489415715</v>
      </c>
      <c r="AD109" s="3">
        <f t="shared" ref="AD109" si="111">AE108*AC109/100</f>
        <v>39419.576161519595</v>
      </c>
      <c r="AE109" s="3">
        <f t="shared" ref="AE109" si="112">AE108+AD109</f>
        <v>989511.8097687579</v>
      </c>
    </row>
    <row r="110" spans="1:34" x14ac:dyDescent="0.25">
      <c r="B110">
        <v>29</v>
      </c>
      <c r="C110" t="s">
        <v>2</v>
      </c>
      <c r="D110" s="2">
        <v>39378</v>
      </c>
      <c r="E110" s="5">
        <v>48.6</v>
      </c>
      <c r="F110">
        <v>1</v>
      </c>
      <c r="G110" s="5">
        <f t="shared" si="98"/>
        <v>-2.2082018927444889</v>
      </c>
      <c r="H110" s="3">
        <f t="shared" si="99"/>
        <v>-3542.6470405503396</v>
      </c>
      <c r="I110" s="3">
        <f t="shared" si="100"/>
        <v>156888.65465294293</v>
      </c>
      <c r="J110" s="4"/>
      <c r="K110" s="4"/>
      <c r="L110" s="4"/>
      <c r="M110" s="4"/>
      <c r="O110" s="2"/>
      <c r="P110" s="5"/>
      <c r="Q110" s="3"/>
      <c r="R110" s="5"/>
      <c r="S110" s="3"/>
      <c r="T110" s="3"/>
      <c r="U110" s="4"/>
      <c r="X110">
        <v>7</v>
      </c>
      <c r="Y110" t="s">
        <v>1</v>
      </c>
      <c r="Z110" s="2">
        <v>43416</v>
      </c>
      <c r="AA110" s="5">
        <v>168.9</v>
      </c>
      <c r="AB110">
        <v>-1</v>
      </c>
      <c r="AC110" s="5">
        <f t="shared" ref="AC110" si="113">(+AA110-AA109)/AA109*AB109*100</f>
        <v>-0.53003533568904926</v>
      </c>
      <c r="AD110" s="3">
        <f t="shared" ref="AD110" si="114">AE109*AC110/100</f>
        <v>-5244.762242590622</v>
      </c>
      <c r="AE110" s="3">
        <f t="shared" ref="AE110" si="115">AE109+AD110</f>
        <v>984267.04752616724</v>
      </c>
      <c r="AF110" s="4"/>
      <c r="AG110" s="4"/>
    </row>
    <row r="111" spans="1:34" x14ac:dyDescent="0.25">
      <c r="B111">
        <v>30</v>
      </c>
      <c r="C111" t="s">
        <v>1</v>
      </c>
      <c r="D111" s="2">
        <v>39393</v>
      </c>
      <c r="E111" s="5">
        <v>48.5</v>
      </c>
      <c r="F111">
        <v>-1</v>
      </c>
      <c r="G111" s="5">
        <f t="shared" si="98"/>
        <v>-0.2057613168724309</v>
      </c>
      <c r="H111" s="3">
        <f t="shared" si="99"/>
        <v>-322.8161618373357</v>
      </c>
      <c r="I111" s="3">
        <f t="shared" si="100"/>
        <v>156565.83849110559</v>
      </c>
      <c r="J111" s="4"/>
      <c r="K111" s="4"/>
      <c r="L111" s="4"/>
      <c r="M111" s="4"/>
      <c r="O111" s="2"/>
      <c r="P111" s="5"/>
      <c r="Q111" s="3"/>
      <c r="R111" s="5"/>
      <c r="S111" s="3"/>
      <c r="T111" s="3"/>
      <c r="U111" s="4"/>
      <c r="X111">
        <v>8</v>
      </c>
      <c r="Y111" t="s">
        <v>2</v>
      </c>
      <c r="Z111" s="2">
        <v>43437</v>
      </c>
      <c r="AA111" s="5">
        <v>172.5</v>
      </c>
      <c r="AB111">
        <v>1</v>
      </c>
      <c r="AC111" s="5">
        <f t="shared" ref="AC111" si="116">(+AA111-AA110)/AA110*AB110*100</f>
        <v>-2.1314387211367638</v>
      </c>
      <c r="AD111" s="3">
        <f t="shared" ref="AD111" si="117">AE110*AC111/100</f>
        <v>-20979.048970362321</v>
      </c>
      <c r="AE111" s="3">
        <f t="shared" ref="AE111" si="118">AE110+AD111</f>
        <v>963287.99855580495</v>
      </c>
    </row>
    <row r="112" spans="1:34" x14ac:dyDescent="0.25">
      <c r="B112">
        <v>31</v>
      </c>
      <c r="C112" t="s">
        <v>2</v>
      </c>
      <c r="D112" s="2">
        <v>39414</v>
      </c>
      <c r="E112" s="5">
        <v>46.2</v>
      </c>
      <c r="F112">
        <v>1</v>
      </c>
      <c r="G112" s="5">
        <f t="shared" si="98"/>
        <v>4.7422680412371072</v>
      </c>
      <c r="H112" s="3">
        <f t="shared" si="99"/>
        <v>7424.7717222586061</v>
      </c>
      <c r="I112" s="3">
        <f t="shared" si="100"/>
        <v>163990.61021336418</v>
      </c>
      <c r="J112" s="4"/>
      <c r="K112" s="4"/>
      <c r="L112" s="4"/>
      <c r="M112" s="4"/>
      <c r="O112" s="2"/>
      <c r="P112" s="5"/>
      <c r="Q112" s="3"/>
      <c r="R112" s="5"/>
      <c r="S112" s="3"/>
      <c r="T112" s="3"/>
      <c r="U112" s="4"/>
      <c r="X112">
        <v>9</v>
      </c>
      <c r="Y112" t="s">
        <v>1</v>
      </c>
      <c r="Z112" s="2">
        <v>43440</v>
      </c>
      <c r="AA112" s="5">
        <v>162.5</v>
      </c>
      <c r="AB112">
        <v>-1</v>
      </c>
      <c r="AC112" s="5">
        <f t="shared" ref="AC112" si="119">(+AA112-AA111)/AA111*AB111*100</f>
        <v>-5.7971014492753623</v>
      </c>
      <c r="AD112" s="3">
        <f t="shared" ref="AD112" si="120">AE111*AC112/100</f>
        <v>-55842.782524974195</v>
      </c>
      <c r="AE112" s="3">
        <f t="shared" ref="AE112" si="121">AE111+AD112</f>
        <v>907445.21603083075</v>
      </c>
      <c r="AF112" s="4"/>
      <c r="AG112" s="4"/>
    </row>
    <row r="113" spans="1:34" x14ac:dyDescent="0.25">
      <c r="B113">
        <v>32</v>
      </c>
      <c r="C113" t="s">
        <v>1</v>
      </c>
      <c r="D113" s="2">
        <v>39420</v>
      </c>
      <c r="E113" s="5">
        <v>45.8</v>
      </c>
      <c r="F113">
        <v>-1</v>
      </c>
      <c r="G113" s="5">
        <f t="shared" si="98"/>
        <v>-0.86580086580087812</v>
      </c>
      <c r="H113" s="3">
        <f t="shared" si="99"/>
        <v>-1419.8321230594502</v>
      </c>
      <c r="I113" s="3">
        <f t="shared" si="100"/>
        <v>162570.77809030472</v>
      </c>
      <c r="J113" s="4"/>
      <c r="K113" s="4"/>
      <c r="L113" s="4"/>
      <c r="M113" s="4"/>
      <c r="O113" s="2"/>
      <c r="P113" s="5"/>
      <c r="Q113" s="3"/>
      <c r="R113" s="5"/>
      <c r="S113" s="3"/>
      <c r="T113" s="3"/>
      <c r="U113" s="4"/>
      <c r="X113" t="s">
        <v>25</v>
      </c>
      <c r="Z113" s="2">
        <v>43465</v>
      </c>
      <c r="AA113" s="5">
        <v>154.26</v>
      </c>
      <c r="AB113">
        <v>-1</v>
      </c>
      <c r="AC113" s="5">
        <f t="shared" ref="AC113" si="122">(+AA113-AA112)/AA112*AB112*100</f>
        <v>5.070769230769236</v>
      </c>
      <c r="AD113" s="3">
        <f t="shared" ref="AD113" si="123">AE112*AC113/100</f>
        <v>46014.452800578794</v>
      </c>
      <c r="AE113" s="3">
        <f t="shared" ref="AE113" si="124">AE112+AD113</f>
        <v>953459.66883140954</v>
      </c>
      <c r="AF113" s="4">
        <f>(AE113-AE103)/+AE103*100</f>
        <v>6.8863801110509142</v>
      </c>
      <c r="AG113" s="4">
        <f>(AA113-AA103)/+AA103*100</f>
        <v>-0.59285990462689508</v>
      </c>
      <c r="AH113">
        <v>17.5</v>
      </c>
    </row>
    <row r="114" spans="1:34" x14ac:dyDescent="0.25">
      <c r="B114">
        <v>33</v>
      </c>
      <c r="C114" t="s">
        <v>2</v>
      </c>
      <c r="D114" s="2">
        <v>39421</v>
      </c>
      <c r="E114" s="5">
        <v>46.7</v>
      </c>
      <c r="F114">
        <v>1</v>
      </c>
      <c r="G114" s="5">
        <f t="shared" si="98"/>
        <v>-1.9650655021834187</v>
      </c>
      <c r="H114" s="3">
        <f t="shared" si="99"/>
        <v>-3194.6222768837379</v>
      </c>
      <c r="I114" s="3">
        <f t="shared" si="100"/>
        <v>159376.15581342098</v>
      </c>
      <c r="J114" s="4"/>
      <c r="K114" s="4"/>
      <c r="L114" s="4"/>
      <c r="M114" s="4"/>
      <c r="O114" s="2"/>
      <c r="P114" s="5"/>
      <c r="Q114" s="3"/>
      <c r="R114" s="5"/>
      <c r="S114" s="3"/>
      <c r="T114" s="3"/>
      <c r="U114" s="4"/>
      <c r="W114" s="1">
        <v>2019</v>
      </c>
      <c r="X114">
        <v>1</v>
      </c>
      <c r="Y114" t="s">
        <v>2</v>
      </c>
      <c r="Z114" s="2">
        <v>43482</v>
      </c>
      <c r="AA114" s="5">
        <v>163</v>
      </c>
      <c r="AB114">
        <v>1</v>
      </c>
      <c r="AC114" s="5">
        <f t="shared" ref="AC114" si="125">(+AA114-AA113)/AA113*AB113*100</f>
        <v>-5.665759107999488</v>
      </c>
      <c r="AD114" s="3">
        <f t="shared" ref="AD114" si="126">AE113*AC114/100</f>
        <v>-54020.728027917343</v>
      </c>
      <c r="AE114" s="3">
        <f t="shared" ref="AE114" si="127">AE113+AD114</f>
        <v>899438.94080349221</v>
      </c>
    </row>
    <row r="115" spans="1:34" x14ac:dyDescent="0.25">
      <c r="B115">
        <v>34</v>
      </c>
      <c r="C115" t="s">
        <v>1</v>
      </c>
      <c r="D115" s="2">
        <v>39427</v>
      </c>
      <c r="E115" s="5">
        <v>46.5</v>
      </c>
      <c r="F115">
        <v>-1</v>
      </c>
      <c r="G115" s="5">
        <f t="shared" si="98"/>
        <v>-0.42826552462527379</v>
      </c>
      <c r="H115" s="3">
        <f t="shared" si="99"/>
        <v>-682.55312982194107</v>
      </c>
      <c r="I115" s="3">
        <f t="shared" si="100"/>
        <v>158693.60268359905</v>
      </c>
      <c r="J115" s="4"/>
      <c r="K115" s="4"/>
      <c r="L115" s="4"/>
      <c r="M115" s="4"/>
      <c r="O115" s="2"/>
      <c r="P115" s="5"/>
      <c r="Q115" s="3"/>
      <c r="R115" s="5"/>
      <c r="S115" s="3"/>
      <c r="T115" s="3"/>
      <c r="U115" s="4"/>
      <c r="X115">
        <v>2</v>
      </c>
      <c r="Y115" t="s">
        <v>1</v>
      </c>
      <c r="Z115" s="2">
        <v>43598</v>
      </c>
      <c r="AA115" s="5">
        <v>179.5</v>
      </c>
      <c r="AB115">
        <v>-1</v>
      </c>
      <c r="AC115" s="5">
        <f t="shared" ref="AC115" si="128">(+AA115-AA114)/AA114*AB114*100</f>
        <v>10.122699386503067</v>
      </c>
      <c r="AD115" s="3">
        <f t="shared" ref="AD115" si="129">AE114*AC115/100</f>
        <v>91047.500142684788</v>
      </c>
      <c r="AE115" s="3">
        <f t="shared" ref="AE115" si="130">AE114+AD115</f>
        <v>990486.440946177</v>
      </c>
      <c r="AF115" s="4"/>
      <c r="AG115" s="4"/>
    </row>
    <row r="116" spans="1:34" x14ac:dyDescent="0.25">
      <c r="B116">
        <v>35</v>
      </c>
      <c r="C116" t="s">
        <v>2</v>
      </c>
      <c r="D116" s="2">
        <v>39436</v>
      </c>
      <c r="E116" s="5">
        <v>46.2</v>
      </c>
      <c r="F116">
        <v>1</v>
      </c>
      <c r="G116" s="5">
        <f t="shared" si="98"/>
        <v>0.64516129032257452</v>
      </c>
      <c r="H116" s="3">
        <f t="shared" si="99"/>
        <v>1023.8296947328874</v>
      </c>
      <c r="I116" s="3">
        <f t="shared" si="100"/>
        <v>159717.43237833193</v>
      </c>
      <c r="J116" s="4"/>
      <c r="K116" s="4"/>
      <c r="L116" s="4"/>
      <c r="M116" s="4"/>
      <c r="O116" s="2"/>
      <c r="P116" s="5"/>
      <c r="Q116" s="3"/>
      <c r="R116" s="5"/>
      <c r="S116" s="3"/>
      <c r="T116" s="3"/>
      <c r="U116" s="4"/>
      <c r="X116">
        <v>3</v>
      </c>
      <c r="Y116" t="s">
        <v>2</v>
      </c>
      <c r="Z116" s="2">
        <v>43600</v>
      </c>
      <c r="AA116" s="5">
        <v>185</v>
      </c>
      <c r="AB116">
        <v>1</v>
      </c>
      <c r="AC116" s="5">
        <f t="shared" ref="AC116" si="131">(+AA116-AA115)/AA115*AB115*100</f>
        <v>-3.0640668523676879</v>
      </c>
      <c r="AD116" s="3">
        <f t="shared" ref="AD116" si="132">AE115*AC116/100</f>
        <v>-30349.166714228268</v>
      </c>
      <c r="AE116" s="3">
        <f t="shared" ref="AE116" si="133">AE115+AD116</f>
        <v>960137.27423194877</v>
      </c>
      <c r="AF116" s="4"/>
      <c r="AG116" s="4"/>
    </row>
    <row r="117" spans="1:34" x14ac:dyDescent="0.25">
      <c r="B117">
        <v>36</v>
      </c>
      <c r="C117" t="s">
        <v>1</v>
      </c>
      <c r="D117" s="2">
        <v>39447</v>
      </c>
      <c r="E117" s="5">
        <v>46.55</v>
      </c>
      <c r="F117">
        <v>-1</v>
      </c>
      <c r="G117" s="5">
        <f t="shared" si="98"/>
        <v>0.75757575757574525</v>
      </c>
      <c r="H117" s="3">
        <f t="shared" si="99"/>
        <v>1209.9805483206767</v>
      </c>
      <c r="I117" s="3">
        <f t="shared" si="100"/>
        <v>160927.41292665261</v>
      </c>
      <c r="J117" s="4"/>
      <c r="K117" s="4"/>
      <c r="L117" s="4"/>
      <c r="M117" s="4"/>
      <c r="O117" s="2"/>
      <c r="P117" s="5"/>
      <c r="Q117" s="3"/>
      <c r="R117" s="5"/>
      <c r="S117" s="3"/>
      <c r="T117" s="3"/>
      <c r="U117" s="4"/>
      <c r="X117">
        <v>4</v>
      </c>
      <c r="Y117" t="s">
        <v>1</v>
      </c>
      <c r="Z117" s="2">
        <v>43605</v>
      </c>
      <c r="AA117" s="5">
        <v>180</v>
      </c>
      <c r="AB117">
        <v>-1</v>
      </c>
      <c r="AC117" s="5">
        <f t="shared" ref="AC117" si="134">(+AA117-AA116)/AA116*AB116*100</f>
        <v>-2.7027027027027026</v>
      </c>
      <c r="AD117" s="3">
        <f t="shared" ref="AD117" si="135">AE116*AC117/100</f>
        <v>-25949.656060322937</v>
      </c>
      <c r="AE117" s="3">
        <f t="shared" ref="AE117" si="136">AE116+AD117</f>
        <v>934187.61817162589</v>
      </c>
      <c r="AF117" s="4"/>
      <c r="AG117" s="4"/>
    </row>
    <row r="118" spans="1:34" x14ac:dyDescent="0.25">
      <c r="B118" t="s">
        <v>25</v>
      </c>
      <c r="D118" s="2">
        <v>39447</v>
      </c>
      <c r="E118" s="5">
        <v>46.47</v>
      </c>
      <c r="F118">
        <v>-1</v>
      </c>
      <c r="G118" s="5">
        <f t="shared" si="98"/>
        <v>0.17185821697099526</v>
      </c>
      <c r="H118" s="3">
        <f t="shared" si="99"/>
        <v>276.56698247329609</v>
      </c>
      <c r="I118" s="3">
        <f t="shared" si="100"/>
        <v>161203.97990912592</v>
      </c>
      <c r="J118" s="4">
        <f>(I118-I81)/I81*100</f>
        <v>12.803585042825899</v>
      </c>
      <c r="K118" s="4">
        <f>(E118-E81)/E81*100</f>
        <v>19.031762295081968</v>
      </c>
      <c r="L118" s="4">
        <v>17.3</v>
      </c>
      <c r="M118" s="4"/>
      <c r="O118" s="2"/>
      <c r="P118" s="5"/>
      <c r="Q118" s="3"/>
      <c r="R118" s="5"/>
      <c r="S118" s="3"/>
      <c r="T118" s="3"/>
      <c r="U118" s="4"/>
      <c r="X118">
        <v>5</v>
      </c>
      <c r="Y118" t="s">
        <v>2</v>
      </c>
      <c r="Z118" s="2">
        <v>43626</v>
      </c>
      <c r="AA118" s="5">
        <v>183.5</v>
      </c>
      <c r="AB118">
        <v>1</v>
      </c>
      <c r="AC118" s="5">
        <f t="shared" ref="AC118" si="137">(+AA118-AA117)/AA117*AB117*100</f>
        <v>-1.9444444444444444</v>
      </c>
      <c r="AD118" s="3">
        <f t="shared" ref="AD118" si="138">AE117*AC118/100</f>
        <v>-18164.759242226057</v>
      </c>
      <c r="AE118" s="3">
        <f t="shared" ref="AE118" si="139">AE117+AD118</f>
        <v>916022.85892939987</v>
      </c>
      <c r="AF118" s="4"/>
      <c r="AG118" s="4"/>
    </row>
    <row r="119" spans="1:34" x14ac:dyDescent="0.25">
      <c r="A119" s="1">
        <v>2008</v>
      </c>
      <c r="B119">
        <v>1</v>
      </c>
      <c r="C119" t="s">
        <v>2</v>
      </c>
      <c r="D119" s="2">
        <v>39479</v>
      </c>
      <c r="E119" s="5">
        <v>41.3</v>
      </c>
      <c r="F119">
        <v>1</v>
      </c>
      <c r="G119" s="5">
        <f>(+E119-E118)/E118*F118*100</f>
        <v>11.125457284269427</v>
      </c>
      <c r="H119" s="3">
        <f>I118*G119/100</f>
        <v>17934.679925332071</v>
      </c>
      <c r="I119" s="3">
        <f>I118+H119</f>
        <v>179138.659834458</v>
      </c>
      <c r="J119" s="4"/>
      <c r="K119" s="4"/>
      <c r="L119" s="4"/>
      <c r="M119" s="4"/>
      <c r="O119" s="2"/>
      <c r="P119" s="5"/>
      <c r="Q119" s="3"/>
      <c r="R119" s="5"/>
      <c r="S119" s="3"/>
      <c r="T119" s="3"/>
      <c r="U119" s="4"/>
      <c r="X119">
        <v>6</v>
      </c>
      <c r="Y119" t="s">
        <v>1</v>
      </c>
      <c r="Z119" s="2">
        <v>43682</v>
      </c>
      <c r="AA119" s="5">
        <v>183.5</v>
      </c>
      <c r="AB119">
        <v>-1</v>
      </c>
      <c r="AC119" s="5">
        <f t="shared" ref="AC119:AC120" si="140">(+AA119-AA118)/AA118*AB118*100</f>
        <v>0</v>
      </c>
      <c r="AD119" s="3">
        <f t="shared" ref="AD119:AD120" si="141">AE118*AC119/100</f>
        <v>0</v>
      </c>
      <c r="AE119" s="3">
        <f t="shared" ref="AE119:AE120" si="142">AE118+AD119</f>
        <v>916022.85892939987</v>
      </c>
      <c r="AF119" s="4"/>
      <c r="AG119" s="4"/>
    </row>
    <row r="120" spans="1:34" x14ac:dyDescent="0.25">
      <c r="B120">
        <v>2</v>
      </c>
      <c r="C120" t="s">
        <v>1</v>
      </c>
      <c r="D120" s="2">
        <v>39483</v>
      </c>
      <c r="E120" s="5">
        <v>40</v>
      </c>
      <c r="F120">
        <v>-1</v>
      </c>
      <c r="G120" s="5">
        <f t="shared" ref="G120" si="143">(+E120-E119)/E119*F119*100</f>
        <v>-3.1476997578692427</v>
      </c>
      <c r="H120" s="3">
        <f t="shared" ref="H120" si="144">I119*G120/100</f>
        <v>-5638.74716185944</v>
      </c>
      <c r="I120" s="3">
        <f t="shared" ref="I120:I127" si="145">I119+H120</f>
        <v>173499.91267259856</v>
      </c>
      <c r="J120" s="4"/>
      <c r="K120" s="4"/>
      <c r="L120" s="4"/>
      <c r="M120" s="4"/>
      <c r="O120" s="2"/>
      <c r="P120" s="5"/>
      <c r="Q120" s="3"/>
      <c r="R120" s="5"/>
      <c r="S120" s="3"/>
      <c r="T120" s="3"/>
      <c r="U120" s="4"/>
      <c r="X120">
        <v>7</v>
      </c>
      <c r="Y120" t="s">
        <v>2</v>
      </c>
      <c r="Z120" s="2">
        <v>43696</v>
      </c>
      <c r="AA120" s="5">
        <v>188.2</v>
      </c>
      <c r="AB120">
        <v>1</v>
      </c>
      <c r="AC120" s="5">
        <f t="shared" si="140"/>
        <v>-2.5613079019073508</v>
      </c>
      <c r="AD120" s="3">
        <f t="shared" si="141"/>
        <v>-23462.165869036344</v>
      </c>
      <c r="AE120" s="3">
        <f t="shared" si="142"/>
        <v>892560.69306036353</v>
      </c>
      <c r="AF120" s="4"/>
      <c r="AG120" s="4"/>
    </row>
    <row r="121" spans="1:34" x14ac:dyDescent="0.25">
      <c r="B121">
        <v>3</v>
      </c>
      <c r="C121" t="s">
        <v>2</v>
      </c>
      <c r="D121" s="2">
        <v>39491</v>
      </c>
      <c r="E121" s="5">
        <v>40.4</v>
      </c>
      <c r="F121">
        <v>1</v>
      </c>
      <c r="G121" s="5">
        <f t="shared" ref="G121" si="146">(+E121-E120)/E120*F120*100</f>
        <v>-0.99999999999999634</v>
      </c>
      <c r="H121" s="3">
        <f t="shared" ref="H121" si="147">I120*G121/100</f>
        <v>-1734.9991267259791</v>
      </c>
      <c r="I121" s="3">
        <f t="shared" si="145"/>
        <v>171764.91354587258</v>
      </c>
      <c r="J121" s="4"/>
      <c r="K121" s="4"/>
      <c r="L121" s="4"/>
      <c r="M121" s="4"/>
      <c r="O121" s="2"/>
      <c r="P121" s="5"/>
      <c r="Q121" s="3"/>
      <c r="R121" s="5"/>
      <c r="S121" s="3"/>
      <c r="T121" s="3"/>
      <c r="U121" s="4"/>
      <c r="X121">
        <v>8</v>
      </c>
      <c r="Y121" t="s">
        <v>1</v>
      </c>
      <c r="Z121" s="2">
        <v>43700</v>
      </c>
      <c r="AA121" s="5">
        <v>185.2</v>
      </c>
      <c r="AB121">
        <v>-1</v>
      </c>
      <c r="AC121" s="5">
        <f t="shared" ref="AC121" si="148">(+AA121-AA120)/AA120*AB120*100</f>
        <v>-1.5940488841657812</v>
      </c>
      <c r="AD121" s="3">
        <f t="shared" ref="AD121" si="149">AE120*AC121/100</f>
        <v>-14227.853768231089</v>
      </c>
      <c r="AE121" s="3">
        <f t="shared" ref="AE121" si="150">AE120+AD121</f>
        <v>878332.83929213241</v>
      </c>
      <c r="AF121" s="4"/>
      <c r="AG121" s="4"/>
    </row>
    <row r="122" spans="1:34" x14ac:dyDescent="0.25">
      <c r="B122">
        <v>4</v>
      </c>
      <c r="C122" t="s">
        <v>1</v>
      </c>
      <c r="D122" s="2">
        <v>39493</v>
      </c>
      <c r="E122" s="5">
        <v>39.700000000000003</v>
      </c>
      <c r="F122">
        <v>-1</v>
      </c>
      <c r="G122" s="5">
        <f t="shared" ref="G122" si="151">(+E122-E121)/E121*F121*100</f>
        <v>-1.732673267326722</v>
      </c>
      <c r="H122" s="3">
        <f t="shared" ref="H122" si="152">I121*G122/100</f>
        <v>-2976.1247396561898</v>
      </c>
      <c r="I122" s="3">
        <f t="shared" si="145"/>
        <v>168788.78880621638</v>
      </c>
      <c r="J122" s="4"/>
      <c r="K122" s="4"/>
      <c r="L122" s="4"/>
      <c r="M122" s="4"/>
      <c r="O122" s="2"/>
      <c r="P122" s="5"/>
      <c r="Q122" s="3"/>
      <c r="R122" s="5"/>
      <c r="S122" s="3"/>
      <c r="T122" s="3"/>
      <c r="U122" s="4"/>
      <c r="X122">
        <v>9</v>
      </c>
      <c r="Y122" t="s">
        <v>2</v>
      </c>
      <c r="Z122" s="2">
        <v>43706</v>
      </c>
      <c r="AA122" s="5">
        <v>188</v>
      </c>
      <c r="AB122">
        <v>1</v>
      </c>
      <c r="AC122" s="5">
        <f t="shared" ref="AC122" si="153">(+AA122-AA121)/AA121*AB121*100</f>
        <v>-1.5118790496760321</v>
      </c>
      <c r="AD122" s="3">
        <f t="shared" ref="AD122" si="154">AE121*AC122/100</f>
        <v>-13279.330183682403</v>
      </c>
      <c r="AE122" s="3">
        <f t="shared" ref="AE122" si="155">AE121+AD122</f>
        <v>865053.50910845003</v>
      </c>
      <c r="AF122" s="4"/>
      <c r="AG122" s="4"/>
    </row>
    <row r="123" spans="1:34" x14ac:dyDescent="0.25">
      <c r="B123">
        <v>5</v>
      </c>
      <c r="C123" t="s">
        <v>2</v>
      </c>
      <c r="D123" s="2">
        <v>39504</v>
      </c>
      <c r="E123" s="5">
        <v>40</v>
      </c>
      <c r="F123">
        <v>1</v>
      </c>
      <c r="G123" s="5">
        <f t="shared" ref="G123" si="156">(+E123-E122)/E122*F122*100</f>
        <v>-0.75566750629722201</v>
      </c>
      <c r="H123" s="3">
        <f t="shared" ref="H123" si="157">I122*G123/100</f>
        <v>-1275.4820312812199</v>
      </c>
      <c r="I123" s="3">
        <f t="shared" si="145"/>
        <v>167513.30677493516</v>
      </c>
      <c r="J123" s="4"/>
      <c r="K123" s="4"/>
      <c r="L123" s="4"/>
      <c r="M123" s="4"/>
      <c r="O123" s="2"/>
      <c r="P123" s="5"/>
      <c r="Q123" s="3"/>
      <c r="R123" s="5"/>
      <c r="S123" s="3"/>
      <c r="T123" s="3"/>
      <c r="U123" s="4"/>
      <c r="X123">
        <v>10</v>
      </c>
      <c r="Y123" t="s">
        <v>1</v>
      </c>
      <c r="Z123" s="2">
        <v>43711</v>
      </c>
      <c r="AA123" s="5">
        <v>186</v>
      </c>
      <c r="AB123">
        <v>-1</v>
      </c>
      <c r="AC123" s="5">
        <f t="shared" ref="AC123" si="158">(+AA123-AA122)/AA122*AB122*100</f>
        <v>-1.0638297872340425</v>
      </c>
      <c r="AD123" s="3">
        <f t="shared" ref="AD123" si="159">AE122*AC123/100</f>
        <v>-9202.6969054090423</v>
      </c>
      <c r="AE123" s="3">
        <f t="shared" ref="AE123" si="160">AE122+AD123</f>
        <v>855850.81220304104</v>
      </c>
      <c r="AF123" s="4"/>
      <c r="AG123" s="4"/>
    </row>
    <row r="124" spans="1:34" x14ac:dyDescent="0.25">
      <c r="B124">
        <v>6</v>
      </c>
      <c r="C124" t="s">
        <v>1</v>
      </c>
      <c r="D124" s="2">
        <v>39507</v>
      </c>
      <c r="E124" s="5">
        <v>39.4</v>
      </c>
      <c r="F124">
        <v>-1</v>
      </c>
      <c r="G124" s="5">
        <f t="shared" ref="G124" si="161">(+E124-E123)/E123*F123*100</f>
        <v>-1.5000000000000036</v>
      </c>
      <c r="H124" s="3">
        <f t="shared" ref="H124" si="162">I123*G124/100</f>
        <v>-2512.6996016240332</v>
      </c>
      <c r="I124" s="3">
        <f t="shared" si="145"/>
        <v>165000.60717331112</v>
      </c>
      <c r="J124" s="4"/>
      <c r="K124" s="4"/>
      <c r="L124" s="4"/>
      <c r="M124" s="4"/>
      <c r="O124" s="2"/>
      <c r="P124" s="5"/>
      <c r="Q124" s="3"/>
      <c r="R124" s="5"/>
      <c r="S124" s="3"/>
      <c r="T124" s="3"/>
      <c r="U124" s="4"/>
      <c r="X124">
        <v>11</v>
      </c>
      <c r="Y124" t="s">
        <v>2</v>
      </c>
      <c r="Z124" s="2">
        <v>43713</v>
      </c>
      <c r="AA124" s="5">
        <v>190.5</v>
      </c>
      <c r="AB124">
        <v>1</v>
      </c>
      <c r="AC124" s="5">
        <f t="shared" ref="AC124" si="163">(+AA124-AA123)/AA123*AB123*100</f>
        <v>-2.4193548387096775</v>
      </c>
      <c r="AD124" s="3">
        <f t="shared" ref="AD124" si="164">AE123*AC124/100</f>
        <v>-20706.068037170349</v>
      </c>
      <c r="AE124" s="3">
        <f t="shared" ref="AE124" si="165">AE123+AD124</f>
        <v>835144.74416587071</v>
      </c>
      <c r="AF124" s="4"/>
      <c r="AG124" s="4"/>
    </row>
    <row r="125" spans="1:34" x14ac:dyDescent="0.25">
      <c r="B125">
        <v>7</v>
      </c>
      <c r="C125" t="s">
        <v>2</v>
      </c>
      <c r="D125" s="2">
        <v>39520</v>
      </c>
      <c r="E125" s="5">
        <v>39.1</v>
      </c>
      <c r="F125">
        <v>1</v>
      </c>
      <c r="G125" s="5">
        <f t="shared" ref="G125" si="166">(+E125-E124)/E124*F124*100</f>
        <v>0.76142131979694716</v>
      </c>
      <c r="H125" s="3">
        <f t="shared" ref="H125" si="167">I124*G125/100</f>
        <v>1256.3498008120018</v>
      </c>
      <c r="I125" s="3">
        <f t="shared" si="145"/>
        <v>166256.95697412311</v>
      </c>
      <c r="J125" s="4"/>
      <c r="K125" s="4"/>
      <c r="L125" s="4"/>
      <c r="M125" s="4"/>
      <c r="O125" s="2"/>
      <c r="P125" s="5"/>
      <c r="Q125" s="3"/>
      <c r="R125" s="5"/>
      <c r="S125" s="3"/>
      <c r="T125" s="3"/>
      <c r="U125" s="4"/>
      <c r="X125">
        <v>12</v>
      </c>
      <c r="Y125" t="s">
        <v>1</v>
      </c>
      <c r="Z125" s="2">
        <v>43733</v>
      </c>
      <c r="AA125" s="5">
        <v>187.8</v>
      </c>
      <c r="AB125">
        <v>-1</v>
      </c>
      <c r="AC125" s="5">
        <f t="shared" ref="AC125" si="168">(+AA125-AA124)/AA124*AB124*100</f>
        <v>-1.4173228346456634</v>
      </c>
      <c r="AD125" s="3">
        <f t="shared" ref="AD125" si="169">AE124*AC125/100</f>
        <v>-11836.697161405993</v>
      </c>
      <c r="AE125" s="3">
        <f t="shared" ref="AE125" si="170">AE124+AD125</f>
        <v>823308.04700446466</v>
      </c>
      <c r="AF125" s="4"/>
      <c r="AG125" s="4"/>
    </row>
    <row r="126" spans="1:34" x14ac:dyDescent="0.25">
      <c r="B126">
        <v>8</v>
      </c>
      <c r="C126" t="s">
        <v>1</v>
      </c>
      <c r="D126" s="2">
        <v>39521</v>
      </c>
      <c r="E126" s="5">
        <v>38.6</v>
      </c>
      <c r="F126">
        <v>-1</v>
      </c>
      <c r="G126" s="5">
        <f t="shared" ref="G126" si="171">(+E126-E125)/E125*F125*100</f>
        <v>-1.2787723785166241</v>
      </c>
      <c r="H126" s="3">
        <f t="shared" ref="H126" si="172">I125*G126/100</f>
        <v>-2126.0480431473543</v>
      </c>
      <c r="I126" s="3">
        <f t="shared" si="145"/>
        <v>164130.90893097577</v>
      </c>
      <c r="J126" s="4"/>
      <c r="K126" s="4"/>
      <c r="L126" s="4"/>
      <c r="M126" s="4"/>
      <c r="O126" s="2"/>
      <c r="P126" s="5"/>
      <c r="Q126" s="3"/>
      <c r="R126" s="5"/>
      <c r="S126" s="3"/>
      <c r="T126" s="3"/>
      <c r="U126" s="4"/>
      <c r="X126">
        <v>13</v>
      </c>
      <c r="Y126" t="s">
        <v>2</v>
      </c>
      <c r="Z126" s="2">
        <v>43739</v>
      </c>
      <c r="AA126" s="5">
        <v>190</v>
      </c>
      <c r="AB126">
        <v>1</v>
      </c>
      <c r="AC126" s="5">
        <f t="shared" ref="AC126" si="173">(+AA126-AA125)/AA125*AB125*100</f>
        <v>-1.171458998935031</v>
      </c>
      <c r="AD126" s="3">
        <f t="shared" ref="AD126" si="174">AE125*AC126/100</f>
        <v>-9644.7162055900571</v>
      </c>
      <c r="AE126" s="3">
        <f t="shared" ref="AE126" si="175">AE125+AD126</f>
        <v>813663.33079887461</v>
      </c>
      <c r="AF126" s="4"/>
      <c r="AG126" s="4"/>
    </row>
    <row r="127" spans="1:34" x14ac:dyDescent="0.25">
      <c r="B127">
        <v>9</v>
      </c>
      <c r="C127" t="s">
        <v>2</v>
      </c>
      <c r="D127" s="2">
        <v>39525</v>
      </c>
      <c r="E127" s="5">
        <v>39</v>
      </c>
      <c r="F127">
        <v>1</v>
      </c>
      <c r="G127" s="5">
        <f t="shared" ref="G127" si="176">(+E127-E126)/E126*F126*100</f>
        <v>-1.0362694300518096</v>
      </c>
      <c r="H127" s="3">
        <f t="shared" ref="H127" si="177">I126*G127/100</f>
        <v>-1700.8384345178772</v>
      </c>
      <c r="I127" s="3">
        <f t="shared" si="145"/>
        <v>162430.07049645789</v>
      </c>
      <c r="J127" s="4"/>
      <c r="K127" s="4"/>
      <c r="L127" s="4"/>
      <c r="M127" s="4"/>
      <c r="O127" s="2"/>
      <c r="P127" s="5"/>
      <c r="Q127" s="3"/>
      <c r="R127" s="5"/>
      <c r="S127" s="3"/>
      <c r="T127" s="3"/>
      <c r="U127" s="4"/>
      <c r="X127">
        <v>14</v>
      </c>
      <c r="Y127" t="s">
        <v>1</v>
      </c>
      <c r="Z127" s="2">
        <v>43740</v>
      </c>
      <c r="AA127" s="5">
        <v>185.5</v>
      </c>
      <c r="AB127">
        <v>-1</v>
      </c>
      <c r="AC127" s="5">
        <f t="shared" ref="AC127" si="178">(+AA127-AA126)/AA126*AB126*100</f>
        <v>-2.3684210526315792</v>
      </c>
      <c r="AD127" s="3">
        <f t="shared" ref="AD127" si="179">AE126*AC127/100</f>
        <v>-19270.973624183876</v>
      </c>
      <c r="AE127" s="3">
        <f t="shared" ref="AE127" si="180">AE126+AD127</f>
        <v>794392.3571746907</v>
      </c>
      <c r="AF127" s="4"/>
      <c r="AG127" s="4"/>
    </row>
    <row r="128" spans="1:34" x14ac:dyDescent="0.25">
      <c r="B128">
        <v>10</v>
      </c>
      <c r="C128" t="s">
        <v>1</v>
      </c>
      <c r="D128" s="2">
        <v>39549</v>
      </c>
      <c r="E128" s="5">
        <v>40.5</v>
      </c>
      <c r="F128">
        <v>-1</v>
      </c>
      <c r="G128" s="5">
        <f t="shared" ref="G128:G156" si="181">(+E128-E127)/E127*F127*100</f>
        <v>3.8461538461538463</v>
      </c>
      <c r="H128" s="3">
        <f t="shared" ref="H128:H156" si="182">I127*G128/100</f>
        <v>6247.3104037099192</v>
      </c>
      <c r="I128" s="3">
        <f t="shared" ref="I128:I156" si="183">I127+H128</f>
        <v>168677.3809001678</v>
      </c>
      <c r="J128" s="4"/>
      <c r="K128" s="4"/>
      <c r="L128" s="4"/>
      <c r="M128" s="4"/>
      <c r="O128" s="2"/>
      <c r="P128" s="5"/>
      <c r="Q128" s="3"/>
      <c r="R128" s="5"/>
      <c r="S128" s="3"/>
      <c r="T128" s="3"/>
      <c r="U128" s="4"/>
      <c r="X128">
        <v>15</v>
      </c>
      <c r="Y128" t="s">
        <v>2</v>
      </c>
      <c r="Z128" s="2">
        <v>43749</v>
      </c>
      <c r="AA128" s="5">
        <v>192</v>
      </c>
      <c r="AB128">
        <v>1</v>
      </c>
      <c r="AC128" s="5">
        <f t="shared" ref="AC128" si="184">(+AA128-AA127)/AA127*AB127*100</f>
        <v>-3.5040431266846364</v>
      </c>
      <c r="AD128" s="3">
        <f t="shared" ref="AD128" si="185">AE127*AC128/100</f>
        <v>-27835.850790487817</v>
      </c>
      <c r="AE128" s="3">
        <f t="shared" ref="AE128" si="186">AE127+AD128</f>
        <v>766556.50638420286</v>
      </c>
      <c r="AF128" s="4"/>
      <c r="AG128" s="4"/>
    </row>
    <row r="129" spans="1:34" x14ac:dyDescent="0.25">
      <c r="B129">
        <v>11</v>
      </c>
      <c r="C129" t="s">
        <v>2</v>
      </c>
      <c r="D129" s="2">
        <v>39554</v>
      </c>
      <c r="E129" s="5">
        <v>40.85</v>
      </c>
      <c r="F129">
        <v>1</v>
      </c>
      <c r="G129" s="5">
        <f t="shared" si="181"/>
        <v>-0.86419753086420115</v>
      </c>
      <c r="H129" s="3">
        <f t="shared" si="182"/>
        <v>-1457.7057608656539</v>
      </c>
      <c r="I129" s="3">
        <f t="shared" si="183"/>
        <v>167219.67513930216</v>
      </c>
      <c r="J129" s="4"/>
      <c r="K129" s="4"/>
      <c r="L129" s="4"/>
      <c r="M129" s="4"/>
      <c r="O129" s="2"/>
      <c r="P129" s="5"/>
      <c r="Q129" s="3"/>
      <c r="R129" s="5"/>
      <c r="S129" s="3"/>
      <c r="T129" s="3"/>
      <c r="U129" s="4"/>
      <c r="X129" t="s">
        <v>25</v>
      </c>
      <c r="Z129" s="2">
        <v>43830</v>
      </c>
      <c r="AA129" s="5">
        <v>212.61</v>
      </c>
      <c r="AB129">
        <v>1</v>
      </c>
      <c r="AC129" s="5">
        <f t="shared" ref="AC129" si="187">(+AA129-AA128)/AA128*AB128*100</f>
        <v>10.734375000000007</v>
      </c>
      <c r="AD129" s="3">
        <f t="shared" ref="AD129" si="188">AE128*AC129/100</f>
        <v>82285.049982179335</v>
      </c>
      <c r="AE129" s="3">
        <f t="shared" ref="AE129" si="189">AE128+AD129</f>
        <v>848841.55636638217</v>
      </c>
      <c r="AF129" s="4">
        <f>(AE129-AE113)/+AE113*100</f>
        <v>-10.97247381142515</v>
      </c>
      <c r="AG129" s="4">
        <f>(AA129-AA113)/+AA113*100</f>
        <v>37.825748735900447</v>
      </c>
      <c r="AH129">
        <v>15.3</v>
      </c>
    </row>
    <row r="130" spans="1:34" x14ac:dyDescent="0.25">
      <c r="B130">
        <v>12</v>
      </c>
      <c r="C130" t="s">
        <v>1</v>
      </c>
      <c r="D130" s="2">
        <v>39589</v>
      </c>
      <c r="E130" s="5">
        <v>44</v>
      </c>
      <c r="F130">
        <v>-1</v>
      </c>
      <c r="G130" s="5">
        <f t="shared" si="181"/>
        <v>7.7111383108935092</v>
      </c>
      <c r="H130" s="3">
        <f t="shared" si="182"/>
        <v>12894.540433018399</v>
      </c>
      <c r="I130" s="3">
        <f t="shared" si="183"/>
        <v>180114.21557232057</v>
      </c>
      <c r="J130" s="4"/>
      <c r="K130" s="4"/>
      <c r="L130" s="4"/>
      <c r="M130" s="4"/>
      <c r="O130" s="2"/>
      <c r="P130" s="5"/>
      <c r="Q130" s="3"/>
      <c r="R130" s="5"/>
      <c r="S130" s="3"/>
      <c r="T130" s="3"/>
      <c r="U130" s="4"/>
      <c r="W130" s="1">
        <v>2020</v>
      </c>
      <c r="X130">
        <v>1</v>
      </c>
      <c r="Y130" t="s">
        <v>1</v>
      </c>
      <c r="Z130" s="2">
        <v>43887</v>
      </c>
      <c r="AA130" s="5">
        <v>216.67</v>
      </c>
      <c r="AB130">
        <v>-1</v>
      </c>
      <c r="AC130" s="5">
        <f t="shared" ref="AC130" si="190">(+AA130-AA129)/AA129*AB129*100</f>
        <v>1.9095997366069206</v>
      </c>
      <c r="AD130" s="3">
        <f t="shared" ref="AD130" si="191">AE129*AC130/100</f>
        <v>16209.476124582519</v>
      </c>
      <c r="AE130" s="3">
        <f t="shared" ref="AE130" si="192">AE129+AD130</f>
        <v>865051.03249096463</v>
      </c>
      <c r="AF130" s="4"/>
      <c r="AG130" s="4"/>
    </row>
    <row r="131" spans="1:34" x14ac:dyDescent="0.25">
      <c r="B131">
        <v>13</v>
      </c>
      <c r="C131" t="s">
        <v>2</v>
      </c>
      <c r="D131" s="2">
        <v>39595</v>
      </c>
      <c r="E131" s="5">
        <v>44.4</v>
      </c>
      <c r="F131">
        <v>1</v>
      </c>
      <c r="G131" s="5">
        <f t="shared" si="181"/>
        <v>-0.90909090909090595</v>
      </c>
      <c r="H131" s="3">
        <f t="shared" si="182"/>
        <v>-1637.401959748363</v>
      </c>
      <c r="I131" s="3">
        <f t="shared" si="183"/>
        <v>178476.81361257221</v>
      </c>
      <c r="J131" s="4"/>
      <c r="K131" s="4"/>
      <c r="L131" s="4"/>
      <c r="M131" s="4"/>
      <c r="O131" s="2"/>
      <c r="P131" s="5"/>
      <c r="Q131" s="3"/>
      <c r="R131" s="5"/>
      <c r="S131" s="3"/>
      <c r="T131" s="3"/>
      <c r="U131" s="4"/>
      <c r="X131">
        <v>2</v>
      </c>
      <c r="Y131" t="s">
        <v>2</v>
      </c>
      <c r="Z131" s="2">
        <v>43935</v>
      </c>
      <c r="AA131" s="5">
        <v>208</v>
      </c>
      <c r="AB131">
        <v>1</v>
      </c>
      <c r="AC131" s="5">
        <f t="shared" ref="AC131" si="193">(+AA131-AA130)/AA130*AB130*100</f>
        <v>4.0014769003553736</v>
      </c>
      <c r="AD131" s="3">
        <f t="shared" ref="AD131" si="194">AE130*AC131/100</f>
        <v>34614.817241411612</v>
      </c>
      <c r="AE131" s="3">
        <f t="shared" ref="AE131" si="195">AE130+AD131</f>
        <v>899665.84973237629</v>
      </c>
      <c r="AF131" s="4"/>
      <c r="AG131" s="4"/>
    </row>
    <row r="132" spans="1:34" x14ac:dyDescent="0.25">
      <c r="B132">
        <v>14</v>
      </c>
      <c r="C132" t="s">
        <v>1</v>
      </c>
      <c r="D132" s="2">
        <v>39605</v>
      </c>
      <c r="E132" s="5">
        <v>44.55</v>
      </c>
      <c r="F132">
        <v>-1</v>
      </c>
      <c r="G132" s="5">
        <f t="shared" si="181"/>
        <v>0.33783783783783466</v>
      </c>
      <c r="H132" s="3">
        <f t="shared" si="182"/>
        <v>602.96220815057609</v>
      </c>
      <c r="I132" s="3">
        <f t="shared" si="183"/>
        <v>179079.77582072277</v>
      </c>
      <c r="J132" s="4"/>
      <c r="K132" s="4"/>
      <c r="L132" s="4"/>
      <c r="M132" s="4"/>
      <c r="O132" s="2"/>
      <c r="P132" s="5"/>
      <c r="Q132" s="3"/>
      <c r="R132" s="5"/>
      <c r="S132" s="3"/>
      <c r="T132" s="3"/>
      <c r="U132" s="4"/>
      <c r="X132" t="s">
        <v>25</v>
      </c>
      <c r="Z132" s="2">
        <v>44196</v>
      </c>
      <c r="AA132" s="5">
        <v>313.74</v>
      </c>
      <c r="AB132">
        <v>1</v>
      </c>
      <c r="AC132" s="5">
        <f t="shared" ref="AC132" si="196">(+AA132-AA131)/AA131*AB131*100</f>
        <v>50.83653846153846</v>
      </c>
      <c r="AD132" s="3">
        <f t="shared" ref="AD132" si="197">AE131*AC132/100</f>
        <v>457358.97572452627</v>
      </c>
      <c r="AE132" s="3">
        <f t="shared" ref="AE132" si="198">AE131+AD132</f>
        <v>1357024.8254569026</v>
      </c>
      <c r="AF132" s="4">
        <f>(AE132-AE129)/+AE129*100</f>
        <v>59.867859352443773</v>
      </c>
      <c r="AG132" s="4">
        <f>(AA132-AA129)/+AA129*100</f>
        <v>47.565965852970223</v>
      </c>
      <c r="AH132">
        <v>17.7</v>
      </c>
    </row>
    <row r="133" spans="1:34" x14ac:dyDescent="0.25">
      <c r="B133">
        <v>15</v>
      </c>
      <c r="C133" t="s">
        <v>2</v>
      </c>
      <c r="D133" s="2">
        <v>39615</v>
      </c>
      <c r="E133" s="5">
        <v>44.3</v>
      </c>
      <c r="F133">
        <v>1</v>
      </c>
      <c r="G133" s="5">
        <f t="shared" si="181"/>
        <v>0.5611672278338945</v>
      </c>
      <c r="H133" s="3">
        <f t="shared" si="182"/>
        <v>1004.9370135843029</v>
      </c>
      <c r="I133" s="3">
        <f t="shared" si="183"/>
        <v>180084.71283430708</v>
      </c>
      <c r="J133" s="4"/>
      <c r="K133" s="4"/>
      <c r="L133" s="4"/>
      <c r="M133" s="4"/>
      <c r="O133" s="2"/>
      <c r="P133" s="5"/>
      <c r="Q133" s="3"/>
      <c r="R133" s="5"/>
      <c r="S133" s="3"/>
      <c r="T133" s="3"/>
      <c r="U133" s="4"/>
      <c r="W133" s="1">
        <v>2021</v>
      </c>
      <c r="X133">
        <v>1</v>
      </c>
      <c r="Y133" t="s">
        <v>1</v>
      </c>
      <c r="Z133" s="2">
        <v>44459</v>
      </c>
      <c r="AA133" s="5">
        <v>364.5</v>
      </c>
      <c r="AB133">
        <v>-1</v>
      </c>
      <c r="AC133" s="5">
        <f t="shared" ref="AC133:AC138" si="199">(+AA133-AA132)/AA132*AB132*100</f>
        <v>16.17900172117039</v>
      </c>
      <c r="AD133" s="3">
        <f t="shared" ref="AD133" si="200">AE132*AC133/100</f>
        <v>219553.06986738174</v>
      </c>
      <c r="AE133" s="3">
        <f t="shared" ref="AE133" si="201">AE132+AD133</f>
        <v>1576577.8953242844</v>
      </c>
      <c r="AF133" s="4"/>
      <c r="AG133" s="4"/>
    </row>
    <row r="134" spans="1:34" x14ac:dyDescent="0.25">
      <c r="A134" s="1"/>
      <c r="B134">
        <v>16</v>
      </c>
      <c r="C134" t="s">
        <v>1</v>
      </c>
      <c r="D134" s="2">
        <v>39617</v>
      </c>
      <c r="E134" s="5">
        <v>43.6</v>
      </c>
      <c r="F134">
        <v>-1</v>
      </c>
      <c r="G134" s="5">
        <f t="shared" si="181"/>
        <v>-1.5801354401805772</v>
      </c>
      <c r="H134" s="3">
        <f t="shared" si="182"/>
        <v>-2845.5823698423064</v>
      </c>
      <c r="I134" s="3">
        <f t="shared" si="183"/>
        <v>177239.13046446478</v>
      </c>
      <c r="J134" s="4"/>
      <c r="K134" s="4"/>
      <c r="L134" s="4"/>
      <c r="M134" s="4"/>
      <c r="O134" s="2"/>
      <c r="P134" s="5"/>
      <c r="Q134" s="3"/>
      <c r="R134" s="5"/>
      <c r="S134" s="3"/>
      <c r="T134" s="3"/>
      <c r="U134" s="4"/>
      <c r="X134">
        <v>2</v>
      </c>
      <c r="Y134" t="s">
        <v>2</v>
      </c>
      <c r="Z134" s="2">
        <v>44462</v>
      </c>
      <c r="AA134" s="5">
        <v>372.4</v>
      </c>
      <c r="AB134">
        <v>1</v>
      </c>
      <c r="AC134" s="5">
        <f t="shared" si="199"/>
        <v>-2.1673525377229019</v>
      </c>
      <c r="AD134" s="3">
        <f t="shared" ref="AD134" si="202">AE133*AC134/100</f>
        <v>-34170.001023489196</v>
      </c>
      <c r="AE134" s="3">
        <f t="shared" ref="AE134" si="203">AE133+AD134</f>
        <v>1542407.8943007952</v>
      </c>
      <c r="AF134" s="4"/>
      <c r="AG134" s="4"/>
    </row>
    <row r="135" spans="1:34" x14ac:dyDescent="0.25">
      <c r="B135">
        <v>17</v>
      </c>
      <c r="C135" t="s">
        <v>2</v>
      </c>
      <c r="D135" s="2">
        <v>39618</v>
      </c>
      <c r="E135" s="5">
        <v>44.25</v>
      </c>
      <c r="F135">
        <v>1</v>
      </c>
      <c r="G135" s="5">
        <f t="shared" si="181"/>
        <v>-1.4908256880733912</v>
      </c>
      <c r="H135" s="3">
        <f t="shared" si="182"/>
        <v>-2642.3264862821525</v>
      </c>
      <c r="I135" s="3">
        <f t="shared" si="183"/>
        <v>174596.80397818261</v>
      </c>
      <c r="J135" s="4"/>
      <c r="L135" s="4"/>
      <c r="M135" s="4"/>
      <c r="O135" s="2"/>
      <c r="P135" s="5"/>
      <c r="Q135" s="3"/>
      <c r="R135" s="5"/>
      <c r="S135" s="3"/>
      <c r="T135" s="3"/>
      <c r="U135" s="4"/>
      <c r="X135" t="s">
        <v>25</v>
      </c>
      <c r="Z135" s="2">
        <v>44561</v>
      </c>
      <c r="AA135" s="5">
        <v>397.85</v>
      </c>
      <c r="AB135">
        <v>1</v>
      </c>
      <c r="AC135" s="5">
        <f t="shared" si="199"/>
        <v>6.8340494092373918</v>
      </c>
      <c r="AD135" s="3">
        <f t="shared" ref="AD135" si="204">AE134*AC135/100</f>
        <v>105408.91758849438</v>
      </c>
      <c r="AE135" s="3">
        <f t="shared" ref="AE135" si="205">AE134+AD135</f>
        <v>1647816.8118892896</v>
      </c>
      <c r="AF135" s="4">
        <f>(AE135-AE132)/+AE132*100</f>
        <v>21.428641611952752</v>
      </c>
      <c r="AG135" s="4">
        <f>(AA135-AA132)/+AA132*100</f>
        <v>26.808822591955128</v>
      </c>
      <c r="AH135">
        <v>17.899999999999999</v>
      </c>
    </row>
    <row r="136" spans="1:34" x14ac:dyDescent="0.25">
      <c r="B136">
        <v>18</v>
      </c>
      <c r="C136" t="s">
        <v>1</v>
      </c>
      <c r="D136" s="2">
        <v>39619</v>
      </c>
      <c r="E136" s="5">
        <v>43.5</v>
      </c>
      <c r="F136">
        <v>-1</v>
      </c>
      <c r="G136" s="5">
        <f t="shared" si="181"/>
        <v>-1.6949152542372881</v>
      </c>
      <c r="H136" s="3">
        <f t="shared" si="182"/>
        <v>-2959.2678640369932</v>
      </c>
      <c r="I136" s="3">
        <f t="shared" si="183"/>
        <v>171637.53611414562</v>
      </c>
      <c r="J136" s="4"/>
      <c r="K136" s="4"/>
      <c r="L136" s="4"/>
      <c r="M136" s="4"/>
      <c r="O136" s="2"/>
      <c r="P136" s="5"/>
      <c r="Q136" s="3"/>
      <c r="R136" s="5"/>
      <c r="S136" s="3"/>
      <c r="T136" s="3"/>
      <c r="U136" s="4"/>
      <c r="W136" s="1">
        <v>2022</v>
      </c>
      <c r="X136">
        <v>1</v>
      </c>
      <c r="Y136" t="s">
        <v>1</v>
      </c>
      <c r="Z136" s="2">
        <v>44581</v>
      </c>
      <c r="AA136" s="5">
        <v>380.2</v>
      </c>
      <c r="AB136">
        <v>-1</v>
      </c>
      <c r="AC136" s="5">
        <f t="shared" si="199"/>
        <v>-4.4363453562900679</v>
      </c>
      <c r="AD136" s="3">
        <f t="shared" ref="AD136" si="206">AE135*AC136/100</f>
        <v>-73102.84461441754</v>
      </c>
      <c r="AE136" s="3">
        <f t="shared" ref="AE136" si="207">AE135+AD136</f>
        <v>1574713.9672748721</v>
      </c>
      <c r="AF136" s="4"/>
      <c r="AG136" s="4"/>
    </row>
    <row r="137" spans="1:34" x14ac:dyDescent="0.25">
      <c r="B137">
        <v>19</v>
      </c>
      <c r="C137" t="s">
        <v>2</v>
      </c>
      <c r="D137" s="2">
        <v>39645</v>
      </c>
      <c r="E137" s="5">
        <v>41.15</v>
      </c>
      <c r="F137">
        <v>1</v>
      </c>
      <c r="G137" s="5">
        <f t="shared" si="181"/>
        <v>5.4022988505747165</v>
      </c>
      <c r="H137" s="3">
        <f t="shared" si="182"/>
        <v>9272.3726406492533</v>
      </c>
      <c r="I137" s="3">
        <f t="shared" si="183"/>
        <v>180909.90875479489</v>
      </c>
      <c r="J137" s="4"/>
      <c r="K137" s="4"/>
      <c r="L137" s="4"/>
      <c r="M137" s="4"/>
      <c r="O137" s="2"/>
      <c r="P137" s="5"/>
      <c r="Q137" s="3"/>
      <c r="R137" s="5"/>
      <c r="S137" s="3"/>
      <c r="T137" s="3"/>
      <c r="U137" s="4"/>
      <c r="X137">
        <v>2</v>
      </c>
      <c r="Y137" t="s">
        <v>2</v>
      </c>
      <c r="Z137" s="2">
        <v>44651</v>
      </c>
      <c r="AA137" s="5">
        <v>366</v>
      </c>
      <c r="AB137">
        <v>1</v>
      </c>
      <c r="AC137" s="5">
        <f t="shared" si="199"/>
        <v>3.7348763808521803</v>
      </c>
      <c r="AD137" s="3">
        <f t="shared" ref="AD137" si="208">AE136*AC137/100</f>
        <v>58813.620029729529</v>
      </c>
      <c r="AE137" s="3">
        <f t="shared" ref="AE137" si="209">AE136+AD137</f>
        <v>1633527.5873046017</v>
      </c>
      <c r="AF137" s="4"/>
      <c r="AG137" s="4"/>
    </row>
    <row r="138" spans="1:34" x14ac:dyDescent="0.25">
      <c r="B138">
        <v>20</v>
      </c>
      <c r="C138" t="s">
        <v>1</v>
      </c>
      <c r="D138" s="2">
        <v>39647</v>
      </c>
      <c r="E138" s="5">
        <v>40.75</v>
      </c>
      <c r="F138">
        <v>-1</v>
      </c>
      <c r="G138" s="5">
        <f t="shared" si="181"/>
        <v>-0.97205346294045836</v>
      </c>
      <c r="H138" s="3">
        <f t="shared" si="182"/>
        <v>-1758.5410328534072</v>
      </c>
      <c r="I138" s="3">
        <f t="shared" si="183"/>
        <v>179151.36772194147</v>
      </c>
      <c r="J138" s="4"/>
      <c r="K138" s="4"/>
      <c r="L138" s="4"/>
      <c r="M138" s="4"/>
      <c r="O138" s="2"/>
      <c r="P138" s="5"/>
      <c r="Q138" s="3"/>
      <c r="R138" s="5"/>
      <c r="S138" s="3"/>
      <c r="T138" s="3"/>
      <c r="U138" s="4"/>
      <c r="X138">
        <v>3</v>
      </c>
      <c r="Y138" t="s">
        <v>1</v>
      </c>
      <c r="Z138" s="2">
        <v>44686</v>
      </c>
      <c r="AA138" s="5">
        <v>314</v>
      </c>
      <c r="AB138" s="3">
        <v>-1</v>
      </c>
      <c r="AC138" s="5">
        <f t="shared" si="199"/>
        <v>-14.207650273224044</v>
      </c>
      <c r="AD138" s="3">
        <f t="shared" ref="AD138" si="210">AE137*AC138/100</f>
        <v>-232085.88672087237</v>
      </c>
      <c r="AE138" s="3">
        <f t="shared" ref="AE138" si="211">AE137+AD138</f>
        <v>1401441.7005837294</v>
      </c>
      <c r="AF138" s="4"/>
      <c r="AG138" s="4"/>
    </row>
    <row r="139" spans="1:34" x14ac:dyDescent="0.25">
      <c r="B139">
        <v>21</v>
      </c>
      <c r="C139" t="s">
        <v>2</v>
      </c>
      <c r="D139" s="2">
        <v>39652</v>
      </c>
      <c r="E139" s="5">
        <v>41.25</v>
      </c>
      <c r="F139">
        <v>1</v>
      </c>
      <c r="G139" s="5">
        <f t="shared" si="181"/>
        <v>-1.2269938650306749</v>
      </c>
      <c r="H139" s="3">
        <f t="shared" si="182"/>
        <v>-2198.1762910667662</v>
      </c>
      <c r="I139" s="3">
        <f t="shared" si="183"/>
        <v>176953.19143087469</v>
      </c>
      <c r="J139" s="4"/>
      <c r="K139" s="4"/>
      <c r="L139" s="4"/>
      <c r="M139" s="4"/>
      <c r="O139" s="2"/>
      <c r="P139" s="5"/>
      <c r="Q139" s="3"/>
      <c r="R139" s="5"/>
      <c r="S139" s="3"/>
      <c r="T139" s="3"/>
      <c r="U139" s="4"/>
      <c r="X139">
        <v>4</v>
      </c>
      <c r="Y139" t="s">
        <v>2</v>
      </c>
      <c r="Z139" s="2">
        <v>44764</v>
      </c>
      <c r="AA139" s="5">
        <v>305.60000000000002</v>
      </c>
      <c r="AB139">
        <v>1</v>
      </c>
      <c r="AC139" s="5">
        <f t="shared" ref="AC139" si="212">(+AA139-AA138)/AA138*AB138*100</f>
        <v>2.6751592356687826</v>
      </c>
      <c r="AD139" s="3">
        <f t="shared" ref="AD139" si="213">AE138*AC139/100</f>
        <v>37490.797085679282</v>
      </c>
      <c r="AE139" s="3">
        <f t="shared" ref="AE139" si="214">AE138+AD139</f>
        <v>1438932.4976694088</v>
      </c>
      <c r="AF139" s="4"/>
      <c r="AG139" s="4"/>
    </row>
    <row r="140" spans="1:34" x14ac:dyDescent="0.25">
      <c r="B140">
        <v>22</v>
      </c>
      <c r="C140" t="s">
        <v>1</v>
      </c>
      <c r="D140" s="2">
        <v>39653</v>
      </c>
      <c r="E140" s="5">
        <v>40.6</v>
      </c>
      <c r="F140">
        <v>-1</v>
      </c>
      <c r="G140" s="5">
        <f t="shared" si="181"/>
        <v>-1.5757575757575724</v>
      </c>
      <c r="H140" s="3">
        <f t="shared" si="182"/>
        <v>-2788.353319516807</v>
      </c>
      <c r="I140" s="3">
        <f t="shared" si="183"/>
        <v>174164.83811135788</v>
      </c>
      <c r="J140" s="4"/>
      <c r="K140" s="4"/>
      <c r="L140" s="4"/>
      <c r="M140" s="4"/>
      <c r="O140" s="2"/>
      <c r="P140" s="5"/>
      <c r="Q140" s="3"/>
      <c r="R140" s="5"/>
      <c r="S140" s="3"/>
      <c r="T140" s="3"/>
      <c r="U140" s="4"/>
      <c r="X140">
        <v>5</v>
      </c>
      <c r="Y140" t="s">
        <v>1</v>
      </c>
      <c r="Z140" s="2">
        <v>44803</v>
      </c>
      <c r="AA140" s="5">
        <v>300</v>
      </c>
      <c r="AB140">
        <v>-1</v>
      </c>
      <c r="AC140" s="5">
        <f t="shared" ref="AC140" si="215">(+AA140-AA139)/AA139*AB139*100</f>
        <v>-1.8324607329843003</v>
      </c>
      <c r="AD140" s="3">
        <f t="shared" ref="AD140" si="216">AE139*AC140/100</f>
        <v>-26367.87299394215</v>
      </c>
      <c r="AE140" s="3">
        <f t="shared" ref="AE140" si="217">AE139+AD140</f>
        <v>1412564.6246754667</v>
      </c>
      <c r="AF140" s="4"/>
      <c r="AG140" s="4"/>
    </row>
    <row r="141" spans="1:34" x14ac:dyDescent="0.25">
      <c r="B141">
        <v>23</v>
      </c>
      <c r="C141" t="s">
        <v>2</v>
      </c>
      <c r="D141" s="2">
        <v>39654</v>
      </c>
      <c r="E141" s="5">
        <v>41.1</v>
      </c>
      <c r="F141">
        <v>1</v>
      </c>
      <c r="G141" s="5">
        <f t="shared" si="181"/>
        <v>-1.2315270935960589</v>
      </c>
      <c r="H141" s="3">
        <f t="shared" si="182"/>
        <v>-2144.8871688590866</v>
      </c>
      <c r="I141" s="3">
        <f t="shared" si="183"/>
        <v>172019.95094249881</v>
      </c>
      <c r="J141" s="4"/>
      <c r="K141" s="4"/>
      <c r="L141" s="4"/>
      <c r="M141" s="4"/>
      <c r="O141" s="2"/>
      <c r="P141" s="5"/>
      <c r="Q141" s="3"/>
      <c r="R141" s="5"/>
      <c r="S141" s="3"/>
      <c r="T141" s="3"/>
      <c r="U141" s="4"/>
      <c r="X141">
        <v>6</v>
      </c>
      <c r="Y141" t="s">
        <v>2</v>
      </c>
      <c r="Z141" s="2">
        <v>44875</v>
      </c>
      <c r="AA141" s="5">
        <v>281.8</v>
      </c>
      <c r="AB141">
        <v>1</v>
      </c>
      <c r="AC141" s="5">
        <f t="shared" ref="AC141" si="218">(+AA141-AA140)/AA140*AB140*100</f>
        <v>6.0666666666666629</v>
      </c>
      <c r="AD141" s="3">
        <f t="shared" ref="AD141" si="219">AE140*AC141/100</f>
        <v>85695.58723031159</v>
      </c>
      <c r="AE141" s="3">
        <f t="shared" ref="AE141" si="220">AE140+AD141</f>
        <v>1498260.2119057784</v>
      </c>
      <c r="AF141" s="4"/>
      <c r="AG141" s="4"/>
    </row>
    <row r="142" spans="1:34" x14ac:dyDescent="0.25">
      <c r="B142">
        <v>24</v>
      </c>
      <c r="C142" t="s">
        <v>1</v>
      </c>
      <c r="D142" s="2">
        <v>39661</v>
      </c>
      <c r="E142" s="5">
        <v>40.799999999999997</v>
      </c>
      <c r="F142">
        <v>-1</v>
      </c>
      <c r="G142" s="5">
        <f t="shared" si="181"/>
        <v>-0.72992700729928051</v>
      </c>
      <c r="H142" s="3">
        <f t="shared" si="182"/>
        <v>-1255.6200798722721</v>
      </c>
      <c r="I142" s="3">
        <f t="shared" si="183"/>
        <v>170764.33086262652</v>
      </c>
      <c r="J142" s="4"/>
      <c r="K142" s="4"/>
      <c r="L142" s="4"/>
      <c r="M142" s="4"/>
      <c r="O142" s="2"/>
      <c r="P142" s="5"/>
      <c r="Q142" s="3"/>
      <c r="R142" s="5"/>
      <c r="S142" s="3"/>
      <c r="T142" s="3"/>
      <c r="U142" s="4"/>
      <c r="X142">
        <v>7</v>
      </c>
      <c r="Y142" t="s">
        <v>1</v>
      </c>
      <c r="Z142" s="2">
        <v>44901</v>
      </c>
      <c r="AA142" s="5">
        <v>283.75</v>
      </c>
      <c r="AB142">
        <v>-1</v>
      </c>
      <c r="AC142" s="5">
        <f t="shared" ref="AC142" si="221">(+AA142-AA141)/AA141*AB141*100</f>
        <v>0.69198012775017337</v>
      </c>
      <c r="AD142" s="3">
        <f t="shared" ref="AD142" si="222">AE141*AC142/100</f>
        <v>10367.662928375625</v>
      </c>
      <c r="AE142" s="3">
        <f t="shared" ref="AE142" si="223">AE141+AD142</f>
        <v>1508627.874834154</v>
      </c>
      <c r="AF142" s="4"/>
      <c r="AG142" s="4"/>
    </row>
    <row r="143" spans="1:34" x14ac:dyDescent="0.25">
      <c r="B143">
        <v>25</v>
      </c>
      <c r="C143" t="s">
        <v>2</v>
      </c>
      <c r="D143" s="2">
        <v>39665</v>
      </c>
      <c r="E143" s="5">
        <v>41.2</v>
      </c>
      <c r="F143">
        <v>1</v>
      </c>
      <c r="G143" s="5">
        <f t="shared" si="181"/>
        <v>-0.98039215686275916</v>
      </c>
      <c r="H143" s="3">
        <f t="shared" si="182"/>
        <v>-1674.1601064963625</v>
      </c>
      <c r="I143" s="3">
        <f t="shared" si="183"/>
        <v>169090.17075613016</v>
      </c>
      <c r="J143" s="4"/>
      <c r="K143" s="4"/>
      <c r="L143" s="4"/>
      <c r="M143" s="4"/>
      <c r="O143" s="2"/>
      <c r="P143" s="5"/>
      <c r="Q143" s="3"/>
      <c r="R143" s="5"/>
      <c r="S143" s="3"/>
      <c r="T143" s="3"/>
      <c r="U143" s="4"/>
      <c r="X143">
        <v>8</v>
      </c>
      <c r="Y143" t="s">
        <v>2</v>
      </c>
      <c r="Z143" s="2">
        <v>44908</v>
      </c>
      <c r="AA143" s="5">
        <v>296.64999999999998</v>
      </c>
      <c r="AB143">
        <v>1</v>
      </c>
      <c r="AC143" s="5">
        <f t="shared" ref="AC143" si="224">(+AA143-AA142)/AA142*AB142*100</f>
        <v>-4.5462555066079213</v>
      </c>
      <c r="AD143" s="3">
        <f t="shared" ref="AD143" si="225">AE142*AC143/100</f>
        <v>-68586.077833869786</v>
      </c>
      <c r="AE143" s="3">
        <f t="shared" ref="AE143" si="226">AE142+AD143</f>
        <v>1440041.7970002843</v>
      </c>
      <c r="AF143" s="4"/>
      <c r="AG143" s="4"/>
    </row>
    <row r="144" spans="1:34" x14ac:dyDescent="0.25">
      <c r="B144">
        <v>26</v>
      </c>
      <c r="C144" t="s">
        <v>1</v>
      </c>
      <c r="D144" s="2">
        <v>39679</v>
      </c>
      <c r="E144" s="5">
        <v>42.5</v>
      </c>
      <c r="F144">
        <v>-1</v>
      </c>
      <c r="G144" s="5">
        <f t="shared" si="181"/>
        <v>3.1553398058252355</v>
      </c>
      <c r="H144" s="3">
        <f t="shared" si="182"/>
        <v>5335.369465606037</v>
      </c>
      <c r="I144" s="3">
        <f t="shared" si="183"/>
        <v>174425.54022173618</v>
      </c>
      <c r="J144" s="4"/>
      <c r="K144" s="4"/>
      <c r="L144" s="4"/>
      <c r="M144" s="4"/>
      <c r="O144" s="2"/>
      <c r="P144" s="5"/>
      <c r="Q144" s="3"/>
      <c r="R144" s="5"/>
      <c r="S144" s="3"/>
      <c r="T144" s="3"/>
      <c r="U144" s="4"/>
      <c r="X144">
        <v>9</v>
      </c>
      <c r="Y144" t="s">
        <v>1</v>
      </c>
      <c r="Z144" s="2">
        <v>44911</v>
      </c>
      <c r="AA144" s="5">
        <v>275.35000000000002</v>
      </c>
      <c r="AB144">
        <v>-1</v>
      </c>
      <c r="AC144" s="5">
        <f t="shared" ref="AC144" si="227">(+AA144-AA143)/AA143*AB143*100</f>
        <v>-7.1801786617225538</v>
      </c>
      <c r="AD144" s="3">
        <f t="shared" ref="AD144" si="228">AE143*AC144/100</f>
        <v>-103397.57382810043</v>
      </c>
      <c r="AE144" s="3">
        <f t="shared" ref="AE144" si="229">AE143+AD144</f>
        <v>1336644.2231721838</v>
      </c>
      <c r="AF144" s="4"/>
      <c r="AG144" s="4"/>
    </row>
    <row r="145" spans="1:34" x14ac:dyDescent="0.25">
      <c r="B145">
        <v>27</v>
      </c>
      <c r="C145" t="s">
        <v>2</v>
      </c>
      <c r="D145" s="2">
        <v>39688</v>
      </c>
      <c r="E145" s="5">
        <v>42.7</v>
      </c>
      <c r="F145">
        <v>1</v>
      </c>
      <c r="G145" s="5">
        <f t="shared" si="181"/>
        <v>-0.47058823529412436</v>
      </c>
      <c r="H145" s="3">
        <f t="shared" si="182"/>
        <v>-820.82607163171133</v>
      </c>
      <c r="I145" s="3">
        <f t="shared" si="183"/>
        <v>173604.71415010447</v>
      </c>
      <c r="J145" s="4"/>
      <c r="K145" s="4"/>
      <c r="L145" s="4"/>
      <c r="M145" s="4"/>
      <c r="O145" s="2"/>
      <c r="P145" s="5"/>
      <c r="Q145" s="3"/>
      <c r="R145" s="5"/>
      <c r="S145" s="3"/>
      <c r="T145" s="3"/>
      <c r="U145" s="4"/>
      <c r="X145" t="s">
        <v>25</v>
      </c>
      <c r="Z145" s="2">
        <v>44925</v>
      </c>
      <c r="AA145" s="5">
        <v>266.27999999999997</v>
      </c>
      <c r="AB145">
        <v>-1</v>
      </c>
      <c r="AC145" s="5">
        <f t="shared" ref="AC145" si="230">(+AA145-AA144)/AA144*AB144*100</f>
        <v>3.2939894679498996</v>
      </c>
      <c r="AD145" s="3">
        <f t="shared" ref="AD145" si="231">AE144*AC145/100</f>
        <v>44028.919935252488</v>
      </c>
      <c r="AE145" s="3">
        <f t="shared" ref="AE145" si="232">AE144+AD145</f>
        <v>1380673.1431074364</v>
      </c>
      <c r="AF145" s="4">
        <f>(AE145-AE135)/+AE135*100</f>
        <v>-16.211976164726835</v>
      </c>
      <c r="AG145" s="4">
        <f>(AA145-AA135)/+AA135*100</f>
        <v>-33.070252607766761</v>
      </c>
      <c r="AH145">
        <v>15.7</v>
      </c>
    </row>
    <row r="146" spans="1:34" x14ac:dyDescent="0.25">
      <c r="A146" s="1"/>
      <c r="B146">
        <v>28</v>
      </c>
      <c r="C146" t="s">
        <v>1</v>
      </c>
      <c r="D146" s="2">
        <v>39689</v>
      </c>
      <c r="E146" s="5">
        <v>41.7</v>
      </c>
      <c r="F146">
        <v>-1</v>
      </c>
      <c r="G146" s="5">
        <f t="shared" si="181"/>
        <v>-2.3419203747072599</v>
      </c>
      <c r="H146" s="3">
        <f t="shared" si="182"/>
        <v>-4065.6841721335936</v>
      </c>
      <c r="I146" s="3">
        <f t="shared" si="183"/>
        <v>169539.02997797087</v>
      </c>
      <c r="J146" s="4"/>
      <c r="K146" s="4"/>
      <c r="L146" s="4"/>
      <c r="M146" s="4"/>
      <c r="O146" s="2"/>
      <c r="P146" s="5"/>
      <c r="Q146" s="3"/>
      <c r="R146" s="5"/>
      <c r="S146" s="3"/>
      <c r="T146" s="3"/>
      <c r="U146" s="4"/>
      <c r="W146" s="1">
        <v>2023</v>
      </c>
      <c r="X146">
        <v>1</v>
      </c>
      <c r="Y146" t="s">
        <v>2</v>
      </c>
      <c r="Z146" s="11">
        <v>44939</v>
      </c>
      <c r="AA146" s="5">
        <v>278.5</v>
      </c>
      <c r="AB146">
        <v>1</v>
      </c>
      <c r="AC146" s="5">
        <f t="shared" ref="AC146" si="233">(+AA146-AA145)/AA145*AB145*100</f>
        <v>-4.5891542736968711</v>
      </c>
      <c r="AD146" s="3">
        <f t="shared" ref="AD146" si="234">AE145*AC146/100</f>
        <v>-63361.220552699837</v>
      </c>
      <c r="AE146" s="3">
        <f t="shared" ref="AE146" si="235">AE145+AD146</f>
        <v>1317311.9225547365</v>
      </c>
      <c r="AF146" s="4"/>
      <c r="AG146" s="4"/>
    </row>
    <row r="147" spans="1:34" x14ac:dyDescent="0.25">
      <c r="B147">
        <v>29</v>
      </c>
      <c r="C147" t="s">
        <v>2</v>
      </c>
      <c r="D147" s="2">
        <v>39750</v>
      </c>
      <c r="E147" s="5">
        <v>29</v>
      </c>
      <c r="F147">
        <v>1</v>
      </c>
      <c r="G147" s="5">
        <f t="shared" si="181"/>
        <v>30.455635491606721</v>
      </c>
      <c r="H147" s="3">
        <f t="shared" si="182"/>
        <v>51634.188986096655</v>
      </c>
      <c r="I147" s="3">
        <f t="shared" si="183"/>
        <v>221173.21896406752</v>
      </c>
      <c r="J147" s="4"/>
      <c r="K147" s="4"/>
      <c r="L147" s="4"/>
      <c r="M147" s="4"/>
      <c r="O147" s="2"/>
      <c r="P147" s="5"/>
      <c r="Q147" s="3"/>
      <c r="R147" s="5"/>
      <c r="S147" s="3"/>
      <c r="T147" s="3"/>
      <c r="U147" s="4"/>
      <c r="X147">
        <v>2</v>
      </c>
      <c r="Y147" t="s">
        <v>1</v>
      </c>
      <c r="Z147" s="2">
        <v>44994</v>
      </c>
      <c r="AA147" s="5">
        <v>295.95</v>
      </c>
      <c r="AB147">
        <v>-1</v>
      </c>
      <c r="AC147" s="5">
        <f t="shared" ref="AC147" si="236">(+AA147-AA146)/AA146*AB146*100</f>
        <v>6.2657091561938927</v>
      </c>
      <c r="AD147" s="3">
        <f t="shared" ref="AD147" si="237">AE146*AC147/100</f>
        <v>82538.933747145929</v>
      </c>
      <c r="AE147" s="3">
        <f t="shared" ref="AE147" si="238">AE146+AD147</f>
        <v>1399850.8563018823</v>
      </c>
      <c r="AF147" s="4"/>
      <c r="AG147" s="4"/>
    </row>
    <row r="148" spans="1:34" x14ac:dyDescent="0.25">
      <c r="B148">
        <v>30</v>
      </c>
      <c r="C148" t="s">
        <v>1</v>
      </c>
      <c r="D148" s="2">
        <v>39757</v>
      </c>
      <c r="E148" s="5">
        <v>29.1</v>
      </c>
      <c r="F148">
        <v>-1</v>
      </c>
      <c r="G148" s="5">
        <f t="shared" si="181"/>
        <v>0.34482758620690146</v>
      </c>
      <c r="H148" s="3">
        <f t="shared" si="182"/>
        <v>762.66627228989887</v>
      </c>
      <c r="I148" s="3">
        <f t="shared" si="183"/>
        <v>221935.88523635743</v>
      </c>
      <c r="J148" s="4"/>
      <c r="K148" s="4"/>
      <c r="L148" s="4"/>
      <c r="M148" s="4"/>
      <c r="O148" s="2"/>
      <c r="P148" s="5"/>
      <c r="Q148" s="3"/>
      <c r="R148" s="5"/>
      <c r="S148" s="3"/>
      <c r="T148" s="3"/>
      <c r="X148">
        <v>3</v>
      </c>
      <c r="Y148" t="s">
        <v>2</v>
      </c>
      <c r="Z148" s="2">
        <v>45001</v>
      </c>
      <c r="AA148" s="5">
        <v>304.5</v>
      </c>
      <c r="AB148">
        <v>1</v>
      </c>
      <c r="AC148" s="5">
        <f t="shared" ref="AC148" si="239">(+AA148-AA147)/AA147*AB147*100</f>
        <v>-2.88900152052712</v>
      </c>
      <c r="AD148" s="3">
        <f t="shared" ref="AD148" si="240">AE147*AC148/100</f>
        <v>-40441.71252367329</v>
      </c>
      <c r="AE148" s="3">
        <f t="shared" ref="AE148" si="241">AE147+AD148</f>
        <v>1359409.1437782091</v>
      </c>
      <c r="AF148" s="4"/>
      <c r="AG148" s="4"/>
    </row>
    <row r="149" spans="1:34" x14ac:dyDescent="0.25">
      <c r="B149">
        <v>31</v>
      </c>
      <c r="C149" t="s">
        <v>2</v>
      </c>
      <c r="D149" s="2">
        <v>39778</v>
      </c>
      <c r="E149" s="5">
        <v>26.3</v>
      </c>
      <c r="F149">
        <v>1</v>
      </c>
      <c r="G149" s="5">
        <f t="shared" si="181"/>
        <v>9.6219931271477677</v>
      </c>
      <c r="H149" s="3">
        <f t="shared" si="182"/>
        <v>21354.655624116869</v>
      </c>
      <c r="I149" s="3">
        <f t="shared" si="183"/>
        <v>243290.54086047428</v>
      </c>
      <c r="J149" s="4"/>
      <c r="K149" s="4"/>
      <c r="L149" s="4"/>
      <c r="M149" s="4"/>
      <c r="O149" s="2"/>
      <c r="P149" s="5"/>
      <c r="Q149" s="3"/>
      <c r="R149" s="5"/>
      <c r="S149" s="3"/>
      <c r="T149" s="3"/>
      <c r="U149" s="4"/>
      <c r="X149">
        <v>4</v>
      </c>
      <c r="Y149" t="s">
        <v>1</v>
      </c>
      <c r="Z149" s="2">
        <v>45155</v>
      </c>
      <c r="AA149" s="5">
        <v>361.23</v>
      </c>
      <c r="AB149">
        <v>-1</v>
      </c>
      <c r="AC149" s="5">
        <f t="shared" ref="AC149" si="242">(+AA149-AA148)/AA148*AB148*100</f>
        <v>18.630541871921189</v>
      </c>
      <c r="AD149" s="3">
        <f t="shared" ref="AD149" si="243">AE148*AC149/100</f>
        <v>253265.28974232459</v>
      </c>
      <c r="AE149" s="3">
        <f t="shared" ref="AE149" si="244">AE148+AD149</f>
        <v>1612674.4335205336</v>
      </c>
      <c r="AF149" s="4"/>
      <c r="AG149" s="4"/>
    </row>
    <row r="150" spans="1:34" x14ac:dyDescent="0.25">
      <c r="B150">
        <v>32</v>
      </c>
      <c r="C150" t="s">
        <v>1</v>
      </c>
      <c r="D150" s="2">
        <v>39783</v>
      </c>
      <c r="E150" s="5">
        <v>25.5</v>
      </c>
      <c r="F150">
        <v>-1</v>
      </c>
      <c r="G150" s="5">
        <f t="shared" si="181"/>
        <v>-3.0418250950570371</v>
      </c>
      <c r="H150" s="3">
        <f t="shared" si="182"/>
        <v>-7400.4727257939021</v>
      </c>
      <c r="I150" s="3">
        <f t="shared" si="183"/>
        <v>235890.06813468039</v>
      </c>
      <c r="J150" s="4"/>
      <c r="K150" s="4"/>
      <c r="L150" s="4"/>
      <c r="M150" s="4"/>
      <c r="O150" s="2"/>
      <c r="P150" s="5"/>
      <c r="Q150" s="3"/>
      <c r="R150" s="5"/>
      <c r="S150" s="3"/>
      <c r="T150" s="3"/>
      <c r="U150" s="4"/>
      <c r="X150">
        <v>5</v>
      </c>
      <c r="Y150" t="s">
        <v>2</v>
      </c>
      <c r="Z150" s="2">
        <v>45161</v>
      </c>
      <c r="AA150" s="5">
        <v>368.67</v>
      </c>
      <c r="AB150">
        <v>1</v>
      </c>
      <c r="AC150" s="5">
        <f t="shared" ref="AC150" si="245">(+AA150-AA149)/AA149*AB149*100</f>
        <v>-2.0596295988705249</v>
      </c>
      <c r="AD150" s="3">
        <f t="shared" ref="AD150" si="246">AE149*AC150/100</f>
        <v>-33215.119966206476</v>
      </c>
      <c r="AE150" s="3">
        <f t="shared" ref="AE150" si="247">AE149+AD150</f>
        <v>1579459.3135543272</v>
      </c>
      <c r="AF150" s="4"/>
      <c r="AG150" s="4"/>
    </row>
    <row r="151" spans="1:34" x14ac:dyDescent="0.25">
      <c r="B151">
        <v>33</v>
      </c>
      <c r="C151" t="s">
        <v>2</v>
      </c>
      <c r="D151" s="2">
        <v>39785</v>
      </c>
      <c r="E151" s="5">
        <v>25.95</v>
      </c>
      <c r="F151">
        <v>1</v>
      </c>
      <c r="G151" s="5">
        <f t="shared" si="181"/>
        <v>-1.7647058823529385</v>
      </c>
      <c r="H151" s="3">
        <f t="shared" si="182"/>
        <v>-4162.765908259059</v>
      </c>
      <c r="I151" s="3">
        <f t="shared" si="183"/>
        <v>231727.30222642134</v>
      </c>
      <c r="J151" s="4"/>
      <c r="K151" s="4"/>
      <c r="L151" s="4"/>
      <c r="M151" s="4"/>
      <c r="O151" s="2"/>
      <c r="P151" s="5"/>
      <c r="Q151" s="3"/>
      <c r="R151" s="5"/>
      <c r="S151" s="3"/>
      <c r="T151" s="3"/>
      <c r="U151" s="4"/>
      <c r="X151">
        <v>6</v>
      </c>
      <c r="Y151" t="s">
        <v>1</v>
      </c>
      <c r="Z151" s="2">
        <v>45225</v>
      </c>
      <c r="AA151" s="5">
        <v>348</v>
      </c>
      <c r="AB151">
        <v>-1</v>
      </c>
      <c r="AC151" s="5">
        <f t="shared" ref="AC151" si="248">(+AA151-AA150)/AA150*AB150*100</f>
        <v>-5.606640084628534</v>
      </c>
      <c r="AD151" s="3">
        <f t="shared" ref="AD151" si="249">AE150*AC151/100</f>
        <v>-88554.598994135595</v>
      </c>
      <c r="AE151" s="3">
        <f t="shared" ref="AE151" si="250">AE150+AD151</f>
        <v>1490904.7145601916</v>
      </c>
      <c r="AF151" s="4"/>
      <c r="AG151" s="4"/>
    </row>
    <row r="152" spans="1:34" x14ac:dyDescent="0.25">
      <c r="B152">
        <v>34</v>
      </c>
      <c r="C152" t="s">
        <v>1</v>
      </c>
      <c r="D152" s="2">
        <v>39786</v>
      </c>
      <c r="E152" s="5">
        <v>25.5</v>
      </c>
      <c r="F152">
        <v>-1</v>
      </c>
      <c r="G152" s="5">
        <f t="shared" si="181"/>
        <v>-1.7341040462427719</v>
      </c>
      <c r="H152" s="3">
        <f t="shared" si="182"/>
        <v>-4018.3925241575889</v>
      </c>
      <c r="I152" s="3">
        <f t="shared" si="183"/>
        <v>227708.90970226374</v>
      </c>
      <c r="J152" s="4"/>
      <c r="K152" s="4"/>
      <c r="L152" s="4"/>
      <c r="M152" s="4"/>
      <c r="O152" s="2"/>
      <c r="P152" s="5"/>
      <c r="Q152" s="3"/>
      <c r="R152" s="5"/>
      <c r="S152" s="3"/>
      <c r="T152" s="3"/>
      <c r="U152" s="4"/>
      <c r="X152">
        <v>7</v>
      </c>
      <c r="Y152" t="s">
        <v>2</v>
      </c>
      <c r="Z152" s="2">
        <v>45230</v>
      </c>
      <c r="AA152" s="5">
        <v>347.5</v>
      </c>
      <c r="AB152">
        <v>1</v>
      </c>
      <c r="AC152" s="5">
        <f t="shared" ref="AC152" si="251">(+AA152-AA151)/AA151*AB151*100</f>
        <v>0.14367816091954022</v>
      </c>
      <c r="AD152" s="3">
        <f t="shared" ref="AD152" si="252">AE151*AC152/100</f>
        <v>2142.1044749428038</v>
      </c>
      <c r="AE152" s="3">
        <f t="shared" ref="AE152" si="253">AE151+AD152</f>
        <v>1493046.8190351345</v>
      </c>
      <c r="AF152" s="4"/>
      <c r="AG152" s="4"/>
    </row>
    <row r="153" spans="1:34" x14ac:dyDescent="0.25">
      <c r="B153">
        <v>35</v>
      </c>
      <c r="C153" t="s">
        <v>2</v>
      </c>
      <c r="D153" s="2">
        <v>39787</v>
      </c>
      <c r="E153" s="5">
        <v>26.1</v>
      </c>
      <c r="F153">
        <v>1</v>
      </c>
      <c r="G153" s="5">
        <f t="shared" si="181"/>
        <v>-2.3529411764705936</v>
      </c>
      <c r="H153" s="3">
        <f t="shared" si="182"/>
        <v>-5357.8566988768071</v>
      </c>
      <c r="I153" s="3">
        <f t="shared" si="183"/>
        <v>222351.05300338694</v>
      </c>
      <c r="J153" s="4"/>
      <c r="K153" s="4"/>
      <c r="L153" s="4"/>
      <c r="M153" s="4"/>
      <c r="O153" s="2"/>
      <c r="P153" s="5"/>
      <c r="Q153" s="3"/>
      <c r="R153" s="5"/>
      <c r="S153" s="3"/>
      <c r="T153" s="3"/>
      <c r="U153" s="4"/>
      <c r="X153" t="s">
        <v>25</v>
      </c>
      <c r="Z153" s="2">
        <v>45289</v>
      </c>
      <c r="AA153" s="5">
        <v>409.52</v>
      </c>
      <c r="AB153">
        <v>1</v>
      </c>
      <c r="AC153" s="5">
        <f t="shared" ref="AC153:AC154" si="254">(+AA153-AA152)/AA152*AB152*100</f>
        <v>17.847482014388483</v>
      </c>
      <c r="AD153" s="3">
        <f t="shared" ref="AD153:AD154" si="255">AE152*AC153/100</f>
        <v>266471.26249369496</v>
      </c>
      <c r="AE153" s="3">
        <f t="shared" ref="AE153:AE154" si="256">AE152+AD153</f>
        <v>1759518.0815288294</v>
      </c>
      <c r="AF153" s="4">
        <f>(AE153-AE145)/+AE145*100</f>
        <v>27.439147368995602</v>
      </c>
      <c r="AG153" s="4">
        <f>(AA153-AA145)/+AA145*100</f>
        <v>53.792999849782198</v>
      </c>
      <c r="AH153">
        <v>16.3</v>
      </c>
    </row>
    <row r="154" spans="1:34" x14ac:dyDescent="0.25">
      <c r="B154">
        <v>36</v>
      </c>
      <c r="C154" s="6" t="s">
        <v>1</v>
      </c>
      <c r="D154" s="7">
        <v>39804</v>
      </c>
      <c r="E154" s="5">
        <v>26.5</v>
      </c>
      <c r="F154">
        <v>-1</v>
      </c>
      <c r="G154" s="5">
        <f t="shared" si="181"/>
        <v>1.5325670498084236</v>
      </c>
      <c r="H154" s="3">
        <f t="shared" si="182"/>
        <v>3407.6789732319717</v>
      </c>
      <c r="I154" s="3">
        <f t="shared" si="183"/>
        <v>225758.7319766189</v>
      </c>
      <c r="J154" s="4"/>
      <c r="K154" s="4"/>
      <c r="L154" s="4"/>
      <c r="M154" s="4"/>
      <c r="O154" s="2"/>
      <c r="P154" s="5"/>
      <c r="Q154" s="3"/>
      <c r="R154" s="5"/>
      <c r="S154" s="3"/>
      <c r="T154" s="3"/>
      <c r="U154" s="4"/>
      <c r="W154" s="1">
        <v>2024</v>
      </c>
      <c r="X154">
        <v>1</v>
      </c>
      <c r="Y154" t="s">
        <v>1</v>
      </c>
      <c r="Z154" s="2">
        <v>45407</v>
      </c>
      <c r="AA154" s="5">
        <v>424.5</v>
      </c>
      <c r="AB154">
        <v>-1</v>
      </c>
      <c r="AC154" s="5">
        <f t="shared" si="254"/>
        <v>3.6579410041023683</v>
      </c>
      <c r="AD154" s="3">
        <f t="shared" si="255"/>
        <v>64362.133378838393</v>
      </c>
      <c r="AE154" s="3">
        <f t="shared" si="256"/>
        <v>1823880.2149076678</v>
      </c>
      <c r="AF154" s="4"/>
      <c r="AG154" s="4"/>
    </row>
    <row r="155" spans="1:34" x14ac:dyDescent="0.25">
      <c r="B155">
        <v>37</v>
      </c>
      <c r="C155" s="6" t="s">
        <v>2</v>
      </c>
      <c r="D155" s="7">
        <v>39812</v>
      </c>
      <c r="E155" s="5">
        <v>26.8</v>
      </c>
      <c r="F155">
        <v>1</v>
      </c>
      <c r="G155" s="5">
        <f t="shared" si="181"/>
        <v>-1.1320754716981158</v>
      </c>
      <c r="H155" s="3">
        <f t="shared" si="182"/>
        <v>-2555.7592299239932</v>
      </c>
      <c r="I155" s="3">
        <f t="shared" si="183"/>
        <v>223202.9727466949</v>
      </c>
      <c r="J155" s="4"/>
      <c r="K155" s="4"/>
      <c r="L155" s="4"/>
      <c r="M155" s="4"/>
      <c r="O155" s="2"/>
      <c r="P155" s="5"/>
      <c r="Q155" s="3"/>
      <c r="R155" s="5"/>
      <c r="S155" s="3"/>
      <c r="T155" s="3"/>
      <c r="U155" s="4"/>
      <c r="X155">
        <v>2</v>
      </c>
      <c r="Y155" t="s">
        <v>2</v>
      </c>
      <c r="Z155" s="2">
        <v>45415</v>
      </c>
      <c r="AA155" s="5">
        <v>434</v>
      </c>
      <c r="AB155">
        <v>1</v>
      </c>
      <c r="AC155" s="5">
        <f t="shared" ref="AC155" si="257">(+AA155-AA154)/AA154*AB154*100</f>
        <v>-2.237926972909305</v>
      </c>
      <c r="AD155" s="3">
        <f t="shared" ref="AD155" si="258">AE154*AC155/100</f>
        <v>-40817.107282974895</v>
      </c>
      <c r="AE155" s="3">
        <f t="shared" ref="AE155" si="259">AE154+AD155</f>
        <v>1783063.1076246928</v>
      </c>
      <c r="AF155" s="4"/>
      <c r="AG155" s="4"/>
    </row>
    <row r="156" spans="1:34" x14ac:dyDescent="0.25">
      <c r="B156" t="s">
        <v>25</v>
      </c>
      <c r="D156" s="2">
        <v>39813</v>
      </c>
      <c r="E156" s="5">
        <v>27.06</v>
      </c>
      <c r="F156">
        <v>1</v>
      </c>
      <c r="G156" s="5">
        <f t="shared" si="181"/>
        <v>0.97014925373133576</v>
      </c>
      <c r="H156" s="3">
        <f t="shared" si="182"/>
        <v>2165.4019744082175</v>
      </c>
      <c r="I156" s="3">
        <f t="shared" si="183"/>
        <v>225368.37472110312</v>
      </c>
      <c r="J156" s="4">
        <f>(I156-I118)/I118*100</f>
        <v>39.803232431449906</v>
      </c>
      <c r="K156" s="4">
        <f>(E156-E118)/E118*100</f>
        <v>-41.768883150419626</v>
      </c>
      <c r="L156" s="4">
        <v>22.5</v>
      </c>
      <c r="M156" s="4"/>
      <c r="O156" s="2"/>
      <c r="P156" s="5"/>
      <c r="Q156" s="3"/>
      <c r="R156" s="5"/>
      <c r="S156" s="3"/>
      <c r="T156" s="3"/>
      <c r="U156" s="4"/>
      <c r="X156">
        <v>3</v>
      </c>
      <c r="Y156" t="s">
        <v>1</v>
      </c>
      <c r="Z156" s="2">
        <v>45497</v>
      </c>
      <c r="AA156" s="5">
        <v>470</v>
      </c>
      <c r="AB156">
        <v>-1</v>
      </c>
      <c r="AC156" s="5">
        <f t="shared" ref="AC156" si="260">(+AA156-AA155)/AA155*AB155*100</f>
        <v>8.2949308755760374</v>
      </c>
      <c r="AD156" s="3">
        <f t="shared" ref="AD156" si="261">AE155*AC156/100</f>
        <v>147903.85224536623</v>
      </c>
      <c r="AE156" s="3">
        <f t="shared" ref="AE156" si="262">AE155+AD156</f>
        <v>1930966.959870059</v>
      </c>
      <c r="AF156" s="4"/>
      <c r="AG156" s="4"/>
    </row>
    <row r="157" spans="1:34" x14ac:dyDescent="0.25">
      <c r="A157" s="1">
        <v>2009</v>
      </c>
      <c r="B157">
        <v>1</v>
      </c>
      <c r="C157" t="s">
        <v>1</v>
      </c>
      <c r="D157" s="2">
        <v>39822</v>
      </c>
      <c r="E157" s="5">
        <v>27.3</v>
      </c>
      <c r="F157">
        <v>-1</v>
      </c>
      <c r="G157" s="5">
        <f>(+E157-E156)/E156*F156*100</f>
        <v>0.88691796008869928</v>
      </c>
      <c r="H157" s="3">
        <f>I156*G157/100</f>
        <v>1998.8325917614636</v>
      </c>
      <c r="I157" s="3">
        <f t="shared" ref="I157:I177" si="263">I156+H157</f>
        <v>227367.20731286457</v>
      </c>
      <c r="J157" s="4"/>
      <c r="K157" s="4"/>
      <c r="L157" s="4"/>
      <c r="M157" s="4"/>
      <c r="O157" s="2"/>
      <c r="P157" s="5"/>
      <c r="Q157" s="3"/>
      <c r="R157" s="5"/>
      <c r="S157" s="3"/>
      <c r="T157" s="3"/>
      <c r="U157" s="4"/>
      <c r="X157">
        <v>4</v>
      </c>
      <c r="Y157" t="s">
        <v>2</v>
      </c>
      <c r="Z157" s="2">
        <v>45517</v>
      </c>
      <c r="AA157" s="5">
        <v>456</v>
      </c>
      <c r="AB157">
        <v>1</v>
      </c>
      <c r="AC157" s="5">
        <f t="shared" ref="AC157" si="264">(+AA157-AA156)/AA156*AB156*100</f>
        <v>2.9787234042553195</v>
      </c>
      <c r="AD157" s="3">
        <f t="shared" ref="AD157" si="265">AE156*AC157/100</f>
        <v>57518.164762086868</v>
      </c>
      <c r="AE157" s="3">
        <f t="shared" ref="AE157" si="266">AE156+AD157</f>
        <v>1988485.124632146</v>
      </c>
    </row>
    <row r="158" spans="1:34" x14ac:dyDescent="0.25">
      <c r="B158">
        <v>2</v>
      </c>
      <c r="C158" t="s">
        <v>2</v>
      </c>
      <c r="D158" s="2">
        <v>39840</v>
      </c>
      <c r="E158" s="5">
        <v>26.7</v>
      </c>
      <c r="F158">
        <v>1</v>
      </c>
      <c r="G158" s="5">
        <f t="shared" ref="G158" si="267">(+E158-E157)/E157*F157*100</f>
        <v>2.1978021978022029</v>
      </c>
      <c r="H158" s="3">
        <f t="shared" ref="H158" si="268">I157*G158/100</f>
        <v>4997.0814794036287</v>
      </c>
      <c r="I158" s="3">
        <f t="shared" si="263"/>
        <v>232364.2887922682</v>
      </c>
      <c r="J158" s="4"/>
      <c r="K158" s="4"/>
      <c r="L158" s="4"/>
      <c r="M158" s="4"/>
      <c r="O158" s="2"/>
      <c r="P158" s="5"/>
      <c r="Q158" s="3"/>
      <c r="R158" s="5"/>
      <c r="S158" s="3"/>
      <c r="T158" s="3"/>
      <c r="U158" s="4"/>
      <c r="X158">
        <v>5</v>
      </c>
      <c r="Y158" t="s">
        <v>1</v>
      </c>
      <c r="Z158" s="2">
        <v>45541</v>
      </c>
      <c r="AA158" s="5">
        <v>459</v>
      </c>
      <c r="AB158">
        <v>-1</v>
      </c>
      <c r="AC158" s="5">
        <f t="shared" ref="AC158" si="269">(+AA158-AA157)/AA157*AB157*100</f>
        <v>0.6578947368421052</v>
      </c>
      <c r="AD158" s="3">
        <f t="shared" ref="AD158" si="270">AE157*AC158/100</f>
        <v>13082.138977843064</v>
      </c>
      <c r="AE158" s="3">
        <f t="shared" ref="AE158" si="271">AE157+AD158</f>
        <v>2001567.2636099891</v>
      </c>
      <c r="AF158" s="4"/>
      <c r="AG158" s="4"/>
    </row>
    <row r="159" spans="1:34" x14ac:dyDescent="0.25">
      <c r="B159">
        <v>3</v>
      </c>
      <c r="C159" t="s">
        <v>1</v>
      </c>
      <c r="D159" s="2">
        <v>39843</v>
      </c>
      <c r="E159" s="5">
        <v>26.6</v>
      </c>
      <c r="F159">
        <v>-1</v>
      </c>
      <c r="G159" s="5">
        <f t="shared" ref="G159" si="272">(+E159-E158)/E158*F158*100</f>
        <v>-0.37453183520598454</v>
      </c>
      <c r="H159" s="3">
        <f t="shared" ref="H159" si="273">I158*G159/100</f>
        <v>-870.27823517701586</v>
      </c>
      <c r="I159" s="3">
        <f t="shared" si="263"/>
        <v>231494.01055709118</v>
      </c>
      <c r="J159" s="4"/>
      <c r="K159" s="4"/>
      <c r="L159" s="4"/>
      <c r="M159" s="4"/>
      <c r="O159" s="2"/>
      <c r="P159" s="5"/>
      <c r="Q159" s="3"/>
      <c r="R159" s="5"/>
      <c r="S159" s="3"/>
      <c r="T159" s="3"/>
      <c r="U159" s="4"/>
      <c r="X159">
        <v>6</v>
      </c>
      <c r="Y159" t="s">
        <v>2</v>
      </c>
      <c r="Z159" s="2">
        <v>45548</v>
      </c>
      <c r="AA159" s="5">
        <v>473.6</v>
      </c>
      <c r="AB159">
        <v>1</v>
      </c>
      <c r="AC159" s="5">
        <f t="shared" ref="AC159" si="274">(+AA159-AA158)/AA158*AB158*100</f>
        <v>-3.1808278867102446</v>
      </c>
      <c r="AD159" s="3">
        <f t="shared" ref="AD159" si="275">AE158*AC159/100</f>
        <v>-63666.409692169691</v>
      </c>
      <c r="AE159" s="3">
        <f t="shared" ref="AE159" si="276">AE158+AD159</f>
        <v>1937900.8539178194</v>
      </c>
      <c r="AF159" s="4"/>
      <c r="AG159" s="4"/>
    </row>
    <row r="160" spans="1:34" x14ac:dyDescent="0.25">
      <c r="B160">
        <v>4</v>
      </c>
      <c r="C160" t="s">
        <v>2</v>
      </c>
      <c r="D160" s="2">
        <v>39846</v>
      </c>
      <c r="E160" s="5">
        <v>26.9</v>
      </c>
      <c r="F160">
        <v>1</v>
      </c>
      <c r="G160" s="5">
        <f t="shared" ref="G160" si="277">(+E160-E159)/E159*F159*100</f>
        <v>-1.1278195488721696</v>
      </c>
      <c r="H160" s="3">
        <f t="shared" ref="H160" si="278">I159*G160/100</f>
        <v>-2610.8347055310787</v>
      </c>
      <c r="I160" s="3">
        <f t="shared" si="263"/>
        <v>228883.17585156011</v>
      </c>
      <c r="J160" s="4"/>
      <c r="K160" s="4"/>
      <c r="L160" s="4"/>
      <c r="M160" s="4"/>
      <c r="O160" s="2"/>
      <c r="P160" s="5"/>
      <c r="Q160" s="3"/>
      <c r="R160" s="5"/>
      <c r="S160" s="3"/>
      <c r="T160" s="3"/>
      <c r="X160">
        <v>7</v>
      </c>
      <c r="Y160" t="s">
        <v>1</v>
      </c>
      <c r="Z160" s="2">
        <v>45657</v>
      </c>
      <c r="AA160" s="5">
        <v>513</v>
      </c>
      <c r="AB160">
        <v>-1</v>
      </c>
      <c r="AC160" s="5">
        <f t="shared" ref="AC160" si="279">(+AA160-AA159)/AA159*AB159*100</f>
        <v>8.3192567567567508</v>
      </c>
      <c r="AD160" s="3">
        <f t="shared" ref="AD160" si="280">AE159*AC160/100</f>
        <v>161218.94772880495</v>
      </c>
      <c r="AE160" s="3">
        <f t="shared" ref="AE160" si="281">AE159+AD160</f>
        <v>2099119.8016466242</v>
      </c>
      <c r="AF160" s="4"/>
      <c r="AG160" s="4"/>
    </row>
    <row r="161" spans="1:34" x14ac:dyDescent="0.25">
      <c r="B161">
        <v>5</v>
      </c>
      <c r="C161" t="s">
        <v>1</v>
      </c>
      <c r="D161" s="2">
        <v>39861</v>
      </c>
      <c r="E161" s="5">
        <v>26.8</v>
      </c>
      <c r="F161">
        <v>-1</v>
      </c>
      <c r="G161" s="5">
        <f t="shared" ref="G161" si="282">(+E161-E160)/E160*F160*100</f>
        <v>-0.37174721189590287</v>
      </c>
      <c r="H161" s="3">
        <f t="shared" ref="H161" si="283">I160*G161/100</f>
        <v>-850.86682472697112</v>
      </c>
      <c r="I161" s="3">
        <f t="shared" si="263"/>
        <v>228032.30902683313</v>
      </c>
      <c r="J161" s="4"/>
      <c r="K161" s="4"/>
      <c r="L161" s="4"/>
      <c r="M161" s="4"/>
      <c r="O161" s="2"/>
      <c r="P161" s="5"/>
      <c r="Q161" s="3"/>
      <c r="R161" s="5"/>
      <c r="S161" s="3"/>
      <c r="T161" s="3"/>
      <c r="U161" s="4"/>
      <c r="X161" t="s">
        <v>25</v>
      </c>
      <c r="Z161" s="2">
        <v>45657</v>
      </c>
      <c r="AA161" s="5">
        <v>511.23</v>
      </c>
      <c r="AC161" s="5">
        <f t="shared" ref="AC161" si="284">(+AA161-AA160)/AA160*AB160*100</f>
        <v>0.34502923976607835</v>
      </c>
      <c r="AD161" s="3">
        <f t="shared" ref="AD161" si="285">AE160*AC161/100</f>
        <v>7242.5770934005595</v>
      </c>
      <c r="AE161" s="3">
        <f t="shared" ref="AE161" si="286">AE160+AD161</f>
        <v>2106362.3787400248</v>
      </c>
      <c r="AF161" s="4">
        <f>(AE161-AE153)/+AE153*100</f>
        <v>19.712459954365769</v>
      </c>
      <c r="AG161" s="4">
        <f>(AA161-AA153)/+AA153*100</f>
        <v>24.836393826919331</v>
      </c>
      <c r="AH161">
        <v>16.5</v>
      </c>
    </row>
    <row r="162" spans="1:34" x14ac:dyDescent="0.25">
      <c r="B162">
        <v>6</v>
      </c>
      <c r="C162" t="s">
        <v>2</v>
      </c>
      <c r="D162" s="2">
        <v>39883</v>
      </c>
      <c r="E162" s="5">
        <v>25.25</v>
      </c>
      <c r="F162">
        <v>1</v>
      </c>
      <c r="G162" s="5">
        <f t="shared" ref="G162" si="287">(+E162-E161)/E161*F161*100</f>
        <v>5.7835820895522421</v>
      </c>
      <c r="H162" s="3">
        <f t="shared" ref="H162" si="288">I161*G162/100</f>
        <v>13188.435783268342</v>
      </c>
      <c r="I162" s="3">
        <f t="shared" si="263"/>
        <v>241220.74481010146</v>
      </c>
      <c r="J162" s="4"/>
      <c r="K162" s="4"/>
      <c r="L162" s="4"/>
      <c r="M162" s="4"/>
      <c r="O162" s="2"/>
      <c r="P162" s="5"/>
      <c r="Q162" s="3"/>
      <c r="R162" s="5"/>
      <c r="S162" s="3"/>
      <c r="T162" s="3"/>
      <c r="U162" s="4"/>
      <c r="Z162" s="2"/>
      <c r="AA162" s="5" t="s">
        <v>54</v>
      </c>
      <c r="AE162" t="s">
        <v>51</v>
      </c>
    </row>
    <row r="163" spans="1:34" x14ac:dyDescent="0.25">
      <c r="B163">
        <v>7</v>
      </c>
      <c r="C163" t="s">
        <v>1</v>
      </c>
      <c r="D163" s="2">
        <v>39945</v>
      </c>
      <c r="E163" s="5">
        <v>30.75</v>
      </c>
      <c r="F163">
        <v>-1</v>
      </c>
      <c r="G163" s="5">
        <f t="shared" ref="G163" si="289">(+E163-E162)/E162*F162*100</f>
        <v>21.782178217821784</v>
      </c>
      <c r="H163" s="3">
        <f t="shared" ref="H163" si="290">I162*G163/100</f>
        <v>52543.132532893389</v>
      </c>
      <c r="I163" s="3">
        <f t="shared" si="263"/>
        <v>293763.87734299485</v>
      </c>
      <c r="J163" s="4"/>
      <c r="K163" s="4"/>
      <c r="L163" s="4"/>
      <c r="M163" s="4"/>
      <c r="O163" s="2"/>
      <c r="P163" s="5"/>
      <c r="Q163" s="3"/>
      <c r="R163" s="5"/>
      <c r="S163" s="3"/>
      <c r="T163" s="3"/>
      <c r="U163" s="4"/>
      <c r="Z163" s="2"/>
    </row>
    <row r="164" spans="1:34" x14ac:dyDescent="0.25">
      <c r="B164">
        <v>8</v>
      </c>
      <c r="C164" t="s">
        <v>2</v>
      </c>
      <c r="D164" s="2">
        <v>39951</v>
      </c>
      <c r="E164" s="5">
        <v>31</v>
      </c>
      <c r="F164">
        <v>1</v>
      </c>
      <c r="G164" s="5">
        <f t="shared" ref="G164" si="291">(+E164-E163)/E163*F163*100</f>
        <v>-0.81300813008130091</v>
      </c>
      <c r="H164" s="3">
        <f t="shared" ref="H164" si="292">I163*G164/100</f>
        <v>-2388.3242060406087</v>
      </c>
      <c r="I164" s="3">
        <f t="shared" si="263"/>
        <v>291375.55313695426</v>
      </c>
      <c r="J164" s="4"/>
      <c r="K164" s="4"/>
      <c r="L164" s="4"/>
      <c r="M164" s="4"/>
      <c r="O164" s="2"/>
      <c r="P164" s="5"/>
      <c r="Q164" s="3"/>
      <c r="R164" s="5"/>
      <c r="S164" s="3"/>
      <c r="T164" s="3"/>
      <c r="U164" s="4"/>
      <c r="Z164" s="2"/>
      <c r="AC164" s="2" t="s">
        <v>48</v>
      </c>
      <c r="AE164" t="s">
        <v>49</v>
      </c>
    </row>
    <row r="165" spans="1:34" x14ac:dyDescent="0.25">
      <c r="B165">
        <v>9</v>
      </c>
      <c r="C165" t="s">
        <v>1</v>
      </c>
      <c r="D165" s="2">
        <v>39954</v>
      </c>
      <c r="E165" s="5">
        <v>30.8</v>
      </c>
      <c r="F165">
        <v>-1</v>
      </c>
      <c r="G165" s="5">
        <f t="shared" ref="G165" si="293">(+E165-E164)/E164*F164*100</f>
        <v>-0.64516129032257841</v>
      </c>
      <c r="H165" s="3">
        <f t="shared" ref="H165" si="294">I164*G165/100</f>
        <v>-1879.8422783029243</v>
      </c>
      <c r="I165" s="3">
        <f t="shared" si="263"/>
        <v>289495.71085865132</v>
      </c>
      <c r="J165" s="4"/>
      <c r="K165" s="4"/>
      <c r="L165" s="4"/>
      <c r="M165" s="4"/>
      <c r="O165" s="2"/>
      <c r="P165" s="5"/>
      <c r="Q165" s="3"/>
      <c r="R165" s="5"/>
      <c r="S165" s="3"/>
      <c r="T165" s="3"/>
      <c r="U165" s="4"/>
      <c r="Z165" s="2"/>
      <c r="AC165">
        <v>3.66</v>
      </c>
      <c r="AE165">
        <v>-2.2400000000000002</v>
      </c>
    </row>
    <row r="166" spans="1:34" x14ac:dyDescent="0.25">
      <c r="B166">
        <v>10</v>
      </c>
      <c r="C166" t="s">
        <v>2</v>
      </c>
      <c r="D166" s="2">
        <v>39959</v>
      </c>
      <c r="E166" s="5">
        <v>31.2</v>
      </c>
      <c r="F166">
        <v>1</v>
      </c>
      <c r="G166" s="5">
        <f t="shared" ref="G166" si="295">(+E166-E165)/E165*F165*100</f>
        <v>-1.298701298701294</v>
      </c>
      <c r="H166" s="3">
        <f t="shared" ref="H166" si="296">I165*G166/100</f>
        <v>-3759.6845566058478</v>
      </c>
      <c r="I166" s="3">
        <f t="shared" si="263"/>
        <v>285736.02630204544</v>
      </c>
      <c r="J166" s="4"/>
      <c r="K166" s="4"/>
      <c r="L166" s="4"/>
      <c r="M166" s="4"/>
      <c r="O166" s="2"/>
      <c r="P166" s="5"/>
      <c r="Q166" s="3"/>
      <c r="R166" s="5"/>
      <c r="S166" s="3"/>
      <c r="T166" s="3"/>
      <c r="U166" s="4"/>
      <c r="Z166" s="2"/>
      <c r="AC166" s="5">
        <v>8.2899999999999991</v>
      </c>
      <c r="AE166">
        <v>2.98</v>
      </c>
    </row>
    <row r="167" spans="1:34" x14ac:dyDescent="0.25">
      <c r="B167">
        <v>11</v>
      </c>
      <c r="C167" t="s">
        <v>1</v>
      </c>
      <c r="D167" s="2">
        <v>39979</v>
      </c>
      <c r="E167" s="5">
        <v>32.799999999999997</v>
      </c>
      <c r="F167">
        <v>-1</v>
      </c>
      <c r="G167" s="5">
        <f t="shared" ref="G167" si="297">(+E167-E166)/E166*F166*100</f>
        <v>5.1282051282051215</v>
      </c>
      <c r="H167" s="3">
        <f t="shared" ref="H167" si="298">I166*G167/100</f>
        <v>14653.12955395103</v>
      </c>
      <c r="I167" s="3">
        <f t="shared" si="263"/>
        <v>300389.15585599648</v>
      </c>
      <c r="J167" s="4"/>
      <c r="K167" s="4"/>
      <c r="L167" s="4"/>
      <c r="M167" s="4"/>
      <c r="O167" s="2"/>
      <c r="P167" s="5"/>
      <c r="Q167" s="3"/>
      <c r="R167" s="5"/>
      <c r="S167" s="3"/>
      <c r="T167" s="3"/>
      <c r="U167" s="4"/>
      <c r="Z167" s="2"/>
      <c r="AC167">
        <v>0.66</v>
      </c>
      <c r="AE167">
        <v>-3.18</v>
      </c>
    </row>
    <row r="168" spans="1:34" x14ac:dyDescent="0.25">
      <c r="B168">
        <v>12</v>
      </c>
      <c r="C168" t="s">
        <v>2</v>
      </c>
      <c r="D168" s="2">
        <v>39983</v>
      </c>
      <c r="E168" s="5">
        <v>33</v>
      </c>
      <c r="F168">
        <v>1</v>
      </c>
      <c r="G168" s="5">
        <f t="shared" ref="G168" si="299">(+E168-E167)/E167*F167*100</f>
        <v>-0.60975609756098426</v>
      </c>
      <c r="H168" s="3">
        <f t="shared" ref="H168" si="300">I167*G168/100</f>
        <v>-1831.641194243907</v>
      </c>
      <c r="I168" s="3">
        <f t="shared" si="263"/>
        <v>298557.51466175256</v>
      </c>
      <c r="J168" s="4"/>
      <c r="K168" s="4"/>
      <c r="L168" s="4"/>
      <c r="M168" s="4"/>
      <c r="O168" s="2"/>
      <c r="P168" s="5"/>
      <c r="Q168" s="3"/>
      <c r="R168" s="5"/>
      <c r="S168" s="3"/>
      <c r="T168" s="3"/>
      <c r="U168" s="4"/>
      <c r="Z168" s="2"/>
      <c r="AC168" s="5">
        <v>8.32</v>
      </c>
      <c r="AE168">
        <v>0.35</v>
      </c>
    </row>
    <row r="169" spans="1:34" x14ac:dyDescent="0.25">
      <c r="B169">
        <v>13</v>
      </c>
      <c r="C169" t="s">
        <v>1</v>
      </c>
      <c r="D169" s="2">
        <v>39986</v>
      </c>
      <c r="E169" s="5">
        <v>32.6</v>
      </c>
      <c r="F169">
        <v>-1</v>
      </c>
      <c r="G169" s="5">
        <f t="shared" ref="G169" si="301">(+E169-E168)/E168*F168*100</f>
        <v>-1.2121212121212077</v>
      </c>
      <c r="H169" s="3">
        <f t="shared" ref="H169" si="302">I168*G169/100</f>
        <v>-3618.8789655969872</v>
      </c>
      <c r="I169" s="3">
        <f t="shared" si="263"/>
        <v>294938.6356961556</v>
      </c>
      <c r="J169" s="4"/>
      <c r="K169" s="4"/>
      <c r="L169" s="4"/>
      <c r="M169" s="4"/>
      <c r="O169" s="2"/>
      <c r="P169" s="5"/>
      <c r="Q169" s="3"/>
      <c r="R169" s="5"/>
      <c r="S169" s="3"/>
      <c r="T169" s="3"/>
      <c r="U169" s="4"/>
      <c r="Z169" s="2"/>
    </row>
    <row r="170" spans="1:34" x14ac:dyDescent="0.25">
      <c r="B170">
        <v>14</v>
      </c>
      <c r="C170" t="s">
        <v>2</v>
      </c>
      <c r="D170" s="2">
        <v>39989</v>
      </c>
      <c r="E170" s="5">
        <v>32.799999999999997</v>
      </c>
      <c r="F170">
        <v>1</v>
      </c>
      <c r="G170" s="5">
        <f t="shared" ref="G170" si="303">(+E170-E169)/E169*F169*100</f>
        <v>-0.61349693251532433</v>
      </c>
      <c r="H170" s="3">
        <f t="shared" ref="H170" si="304">I169*G170/100</f>
        <v>-1809.439482798462</v>
      </c>
      <c r="I170" s="3">
        <f t="shared" si="263"/>
        <v>293129.19621335715</v>
      </c>
      <c r="J170" s="4"/>
      <c r="K170" s="4"/>
      <c r="L170" s="4"/>
      <c r="M170" s="4"/>
      <c r="O170" s="2"/>
      <c r="P170" s="5"/>
      <c r="Q170" s="3"/>
      <c r="R170" s="5"/>
      <c r="S170" s="3"/>
      <c r="T170" s="3"/>
      <c r="U170" s="4"/>
      <c r="Z170" s="2"/>
      <c r="AA170" t="s">
        <v>52</v>
      </c>
      <c r="AC170" s="5">
        <f>SUM(AC165:AC168)</f>
        <v>20.93</v>
      </c>
      <c r="AE170" s="5">
        <f>SUM(AE165:AE168)</f>
        <v>-2.0900000000000003</v>
      </c>
    </row>
    <row r="171" spans="1:34" x14ac:dyDescent="0.25">
      <c r="B171">
        <v>15</v>
      </c>
      <c r="C171" t="s">
        <v>1</v>
      </c>
      <c r="D171" s="2">
        <v>39996</v>
      </c>
      <c r="E171" s="5">
        <v>32.700000000000003</v>
      </c>
      <c r="F171">
        <v>-1</v>
      </c>
      <c r="G171" s="5">
        <f t="shared" ref="G171" si="305">(+E171-E170)/E170*F170*100</f>
        <v>-0.30487804878047053</v>
      </c>
      <c r="H171" s="3">
        <f t="shared" ref="H171" si="306">I170*G171/100</f>
        <v>-893.6865738211601</v>
      </c>
      <c r="I171" s="3">
        <f t="shared" si="263"/>
        <v>292235.50963953597</v>
      </c>
      <c r="J171" s="4"/>
      <c r="K171" s="4"/>
      <c r="L171" s="4"/>
      <c r="M171" s="4"/>
      <c r="O171" s="2"/>
      <c r="P171" s="5"/>
      <c r="Q171" s="3"/>
      <c r="R171" s="5"/>
      <c r="S171" s="3"/>
      <c r="T171" s="3"/>
      <c r="U171" s="4"/>
      <c r="Z171" s="2"/>
      <c r="AA171" t="s">
        <v>53</v>
      </c>
      <c r="AD171" s="5">
        <f>+AC170+AE170</f>
        <v>18.84</v>
      </c>
    </row>
    <row r="172" spans="1:34" x14ac:dyDescent="0.25">
      <c r="A172" s="1"/>
      <c r="B172">
        <v>16</v>
      </c>
      <c r="C172" t="s">
        <v>2</v>
      </c>
      <c r="D172" s="2">
        <v>40007</v>
      </c>
      <c r="E172" s="5">
        <v>32.4</v>
      </c>
      <c r="F172">
        <v>1</v>
      </c>
      <c r="G172" s="5">
        <f t="shared" ref="G172" si="307">(+E172-E171)/E171*F171*100</f>
        <v>0.91743119266056339</v>
      </c>
      <c r="H172" s="3">
        <f t="shared" ref="H172" si="308">I171*G172/100</f>
        <v>2681.0597214636709</v>
      </c>
      <c r="I172" s="3">
        <f t="shared" si="263"/>
        <v>294916.56936099962</v>
      </c>
      <c r="J172" s="4"/>
      <c r="K172" s="4"/>
      <c r="L172" s="4"/>
      <c r="M172" s="4"/>
      <c r="O172" s="2"/>
      <c r="P172" s="5"/>
      <c r="Q172" s="3"/>
      <c r="R172" s="5"/>
      <c r="S172" s="3"/>
      <c r="T172" s="3"/>
      <c r="U172" s="4"/>
      <c r="Z172" s="2"/>
    </row>
    <row r="173" spans="1:34" x14ac:dyDescent="0.25">
      <c r="B173">
        <v>17</v>
      </c>
      <c r="C173" t="s">
        <v>1</v>
      </c>
      <c r="D173" s="2">
        <v>40036</v>
      </c>
      <c r="E173" s="5">
        <v>35.700000000000003</v>
      </c>
      <c r="F173">
        <v>-1</v>
      </c>
      <c r="G173" s="5">
        <f t="shared" ref="G173" si="309">(+E173-E172)/E172*F172*100</f>
        <v>10.185185185185199</v>
      </c>
      <c r="H173" s="3">
        <f t="shared" ref="H173" si="310">I172*G173/100</f>
        <v>30037.798731212966</v>
      </c>
      <c r="I173" s="3">
        <f t="shared" si="263"/>
        <v>324954.36809221259</v>
      </c>
      <c r="J173" s="4"/>
      <c r="K173" s="4"/>
      <c r="L173" s="4"/>
      <c r="M173" s="4"/>
      <c r="O173" s="2"/>
      <c r="P173" s="5"/>
      <c r="Q173" s="3"/>
      <c r="R173" s="5"/>
      <c r="S173" s="3"/>
      <c r="T173" s="3"/>
      <c r="U173" s="4"/>
      <c r="Z173" s="2"/>
    </row>
    <row r="174" spans="1:34" x14ac:dyDescent="0.25">
      <c r="B174">
        <v>18</v>
      </c>
      <c r="C174" t="s">
        <v>2</v>
      </c>
      <c r="D174" s="2">
        <v>40037</v>
      </c>
      <c r="E174" s="5">
        <v>36.200000000000003</v>
      </c>
      <c r="F174">
        <v>1</v>
      </c>
      <c r="G174" s="5">
        <f t="shared" ref="G174" si="311">(+E174-E173)/E173*F173*100</f>
        <v>-1.4005602240896358</v>
      </c>
      <c r="H174" s="3">
        <f t="shared" ref="H174" si="312">I173*G174/100</f>
        <v>-4551.1816259413526</v>
      </c>
      <c r="I174" s="3">
        <f t="shared" si="263"/>
        <v>320403.18646627123</v>
      </c>
      <c r="J174" s="4"/>
      <c r="K174" s="4"/>
      <c r="L174" s="4"/>
      <c r="M174" s="4"/>
      <c r="O174" s="2"/>
      <c r="P174" s="5"/>
      <c r="Q174" s="3"/>
      <c r="R174" s="5"/>
      <c r="S174" s="3"/>
      <c r="T174" s="3"/>
      <c r="U174" s="4"/>
      <c r="Z174" s="2"/>
      <c r="AC174" t="s">
        <v>64</v>
      </c>
      <c r="AD174" t="s">
        <v>65</v>
      </c>
    </row>
    <row r="175" spans="1:34" x14ac:dyDescent="0.25">
      <c r="B175">
        <v>19</v>
      </c>
      <c r="C175" t="s">
        <v>1</v>
      </c>
      <c r="D175" s="2">
        <v>40042</v>
      </c>
      <c r="E175" s="5">
        <v>35.5</v>
      </c>
      <c r="F175">
        <v>-1</v>
      </c>
      <c r="G175" s="5">
        <f t="shared" ref="G175" si="313">(+E175-E174)/E174*F174*100</f>
        <v>-1.933701657458571</v>
      </c>
      <c r="H175" s="3">
        <f t="shared" ref="H175" si="314">I174*G175/100</f>
        <v>-6195.6417272483632</v>
      </c>
      <c r="I175" s="3">
        <f t="shared" si="263"/>
        <v>314207.54473902285</v>
      </c>
      <c r="J175" s="4"/>
      <c r="L175" s="4"/>
      <c r="M175" s="4"/>
      <c r="O175" s="2"/>
      <c r="P175" s="5"/>
      <c r="Q175" s="3"/>
      <c r="R175" s="5"/>
      <c r="S175" s="3"/>
      <c r="T175" s="3"/>
      <c r="U175" s="4"/>
      <c r="Z175" s="2"/>
      <c r="AC175">
        <v>3.66</v>
      </c>
      <c r="AD175">
        <v>-2.2400000000000002</v>
      </c>
    </row>
    <row r="176" spans="1:34" x14ac:dyDescent="0.25">
      <c r="B176">
        <v>20</v>
      </c>
      <c r="C176" t="s">
        <v>2</v>
      </c>
      <c r="D176" s="2">
        <v>40044</v>
      </c>
      <c r="E176" s="5">
        <v>35.9</v>
      </c>
      <c r="F176">
        <v>1</v>
      </c>
      <c r="G176" s="5">
        <f t="shared" ref="G176" si="315">(+E176-E175)/E175*F175*100</f>
        <v>-1.1267605633802777</v>
      </c>
      <c r="H176" s="3">
        <f t="shared" ref="H176" si="316">I175*G176/100</f>
        <v>-3540.3667012847523</v>
      </c>
      <c r="I176" s="3">
        <f t="shared" si="263"/>
        <v>310667.17803773808</v>
      </c>
      <c r="J176" s="4"/>
      <c r="K176" s="4"/>
      <c r="L176" s="4"/>
      <c r="M176" s="4"/>
      <c r="O176" s="2"/>
      <c r="P176" s="5"/>
      <c r="Q176" s="3"/>
      <c r="R176" s="5"/>
      <c r="S176" s="3"/>
      <c r="T176" s="3"/>
      <c r="U176" s="4"/>
      <c r="Z176" s="2"/>
      <c r="AC176">
        <v>8.2899999999999991</v>
      </c>
      <c r="AD176">
        <v>-3.18</v>
      </c>
    </row>
    <row r="177" spans="1:31" x14ac:dyDescent="0.25">
      <c r="B177">
        <v>21</v>
      </c>
      <c r="C177" t="s">
        <v>1</v>
      </c>
      <c r="D177" s="2">
        <v>40057</v>
      </c>
      <c r="E177" s="5">
        <v>36.25</v>
      </c>
      <c r="F177">
        <v>-1</v>
      </c>
      <c r="G177" s="5">
        <f t="shared" ref="G177" si="317">(+E177-E176)/E176*F176*100</f>
        <v>0.97493036211699569</v>
      </c>
      <c r="H177" s="3">
        <f t="shared" ref="H177" si="318">I176*G177/100</f>
        <v>3028.7886438219716</v>
      </c>
      <c r="I177" s="3">
        <f t="shared" si="263"/>
        <v>313695.96668156004</v>
      </c>
      <c r="J177" s="4"/>
      <c r="K177" s="4"/>
      <c r="L177" s="4"/>
      <c r="M177" s="4"/>
      <c r="N177" s="6"/>
      <c r="O177" s="7"/>
      <c r="P177" s="5"/>
      <c r="Q177" s="3"/>
      <c r="R177" s="5"/>
      <c r="S177" s="3"/>
      <c r="T177" s="3"/>
      <c r="Z177" s="2"/>
      <c r="AC177">
        <v>2.98</v>
      </c>
      <c r="AD177">
        <f>SUM(AD175:AD176)/2</f>
        <v>-2.71</v>
      </c>
      <c r="AE177" t="s">
        <v>66</v>
      </c>
    </row>
    <row r="178" spans="1:31" x14ac:dyDescent="0.25">
      <c r="B178">
        <v>22</v>
      </c>
      <c r="C178" t="s">
        <v>2</v>
      </c>
      <c r="D178" s="2">
        <v>40060</v>
      </c>
      <c r="E178" s="5">
        <v>36.5</v>
      </c>
      <c r="F178">
        <v>1</v>
      </c>
      <c r="G178" s="5">
        <f t="shared" ref="G178" si="319">(+E178-E177)/E177*F177*100</f>
        <v>-0.68965517241379315</v>
      </c>
      <c r="H178" s="3">
        <f t="shared" ref="H178" si="320">I177*G178/100</f>
        <v>-2163.4204598728279</v>
      </c>
      <c r="I178" s="3">
        <f t="shared" ref="I178:I230" si="321">I177+H178</f>
        <v>311532.54622168723</v>
      </c>
      <c r="J178" s="4"/>
      <c r="K178" s="4"/>
      <c r="L178" s="4"/>
      <c r="M178" s="4"/>
      <c r="N178" s="6"/>
      <c r="O178" s="7"/>
      <c r="P178" s="5"/>
      <c r="Q178" s="3"/>
      <c r="R178" s="5"/>
      <c r="S178" s="3"/>
      <c r="T178" s="3"/>
      <c r="U178" s="4"/>
      <c r="Z178" s="2"/>
      <c r="AC178">
        <v>0.66</v>
      </c>
    </row>
    <row r="179" spans="1:31" x14ac:dyDescent="0.25">
      <c r="B179">
        <v>23</v>
      </c>
      <c r="C179" t="s">
        <v>1</v>
      </c>
      <c r="D179" s="2">
        <v>40081</v>
      </c>
      <c r="E179" s="5">
        <v>38.1</v>
      </c>
      <c r="F179">
        <v>-1</v>
      </c>
      <c r="G179" s="5">
        <f t="shared" ref="G179" si="322">(+E179-E178)/E178*F178*100</f>
        <v>4.3835616438356206</v>
      </c>
      <c r="H179" s="3">
        <f t="shared" ref="H179" si="323">I178*G179/100</f>
        <v>13656.221204238356</v>
      </c>
      <c r="I179" s="3">
        <f t="shared" si="321"/>
        <v>325188.76742592559</v>
      </c>
      <c r="J179" s="4"/>
      <c r="K179" s="4"/>
      <c r="L179" s="4"/>
      <c r="M179" s="4"/>
      <c r="O179" s="2"/>
      <c r="P179" s="5"/>
      <c r="Q179" s="3"/>
      <c r="R179" s="5"/>
      <c r="S179" s="3"/>
      <c r="T179" s="3"/>
      <c r="U179" s="4"/>
      <c r="Z179" s="2"/>
      <c r="AC179">
        <v>8.32</v>
      </c>
    </row>
    <row r="180" spans="1:31" x14ac:dyDescent="0.25">
      <c r="B180">
        <v>24</v>
      </c>
      <c r="C180" t="s">
        <v>2</v>
      </c>
      <c r="D180" s="2">
        <v>40092</v>
      </c>
      <c r="E180" s="5">
        <v>38.200000000000003</v>
      </c>
      <c r="F180">
        <v>1</v>
      </c>
      <c r="G180" s="5">
        <f t="shared" ref="G180" si="324">(+E180-E179)/E179*F179*100</f>
        <v>-0.26246719160105358</v>
      </c>
      <c r="H180" s="3">
        <f t="shared" ref="H180" si="325">I179*G180/100</f>
        <v>-853.51382526490863</v>
      </c>
      <c r="I180" s="3">
        <f t="shared" si="321"/>
        <v>324335.25360066065</v>
      </c>
      <c r="J180" s="4"/>
      <c r="K180" s="4"/>
      <c r="L180" s="4"/>
      <c r="M180" s="4"/>
      <c r="O180" s="2"/>
      <c r="P180" s="5"/>
      <c r="Q180" s="3"/>
      <c r="R180" s="5"/>
      <c r="S180" s="3"/>
      <c r="T180" s="3"/>
      <c r="U180" s="4"/>
      <c r="Z180" s="2"/>
      <c r="AC180">
        <v>2.98</v>
      </c>
    </row>
    <row r="181" spans="1:31" x14ac:dyDescent="0.25">
      <c r="B181">
        <v>25</v>
      </c>
      <c r="C181" s="6" t="s">
        <v>1</v>
      </c>
      <c r="D181" s="2">
        <v>40113</v>
      </c>
      <c r="E181" s="5">
        <v>38.799999999999997</v>
      </c>
      <c r="F181">
        <v>-1</v>
      </c>
      <c r="G181" s="5">
        <f t="shared" ref="G181" si="326">(+E181-E180)/E180*F180*100</f>
        <v>1.5706806282722363</v>
      </c>
      <c r="H181" s="3">
        <f t="shared" ref="H181" si="327">I180*G181/100</f>
        <v>5094.2709989632076</v>
      </c>
      <c r="I181" s="3">
        <f t="shared" si="321"/>
        <v>329429.52459962387</v>
      </c>
      <c r="J181" s="4"/>
      <c r="K181" s="4"/>
      <c r="L181" s="4"/>
      <c r="M181" s="4"/>
      <c r="O181" s="2"/>
      <c r="P181" s="5"/>
      <c r="Q181" s="3"/>
      <c r="R181" s="5"/>
      <c r="S181" s="3"/>
      <c r="T181" s="3"/>
      <c r="U181" s="4"/>
      <c r="Z181" s="2"/>
      <c r="AC181">
        <v>0.35</v>
      </c>
    </row>
    <row r="182" spans="1:31" x14ac:dyDescent="0.25">
      <c r="B182">
        <v>26</v>
      </c>
      <c r="C182" s="6" t="s">
        <v>2</v>
      </c>
      <c r="D182" s="2">
        <v>40122</v>
      </c>
      <c r="E182" s="5">
        <v>38.4</v>
      </c>
      <c r="F182">
        <v>1</v>
      </c>
      <c r="G182" s="5">
        <f t="shared" ref="G182" si="328">(+E182-E181)/E181*F181*100</f>
        <v>1.0309278350515427</v>
      </c>
      <c r="H182" s="3">
        <f t="shared" ref="H182" si="329">I181*G182/100</f>
        <v>3396.180665975492</v>
      </c>
      <c r="I182" s="3">
        <f t="shared" si="321"/>
        <v>332825.70526559936</v>
      </c>
      <c r="J182" s="4"/>
      <c r="K182" s="4"/>
      <c r="L182" s="4"/>
      <c r="M182" s="4"/>
      <c r="O182" s="2"/>
      <c r="P182" s="5"/>
      <c r="Q182" s="3"/>
      <c r="R182" s="5"/>
      <c r="S182" s="3"/>
      <c r="T182" s="3"/>
      <c r="U182" s="4"/>
      <c r="Z182" s="2"/>
      <c r="AA182" t="s">
        <v>66</v>
      </c>
      <c r="AC182">
        <f>SUM(AC175:AC181)/7</f>
        <v>3.8914285714285719</v>
      </c>
    </row>
    <row r="183" spans="1:31" x14ac:dyDescent="0.25">
      <c r="B183">
        <v>27</v>
      </c>
      <c r="C183" t="s">
        <v>1</v>
      </c>
      <c r="D183" s="2">
        <v>40137</v>
      </c>
      <c r="E183" s="5">
        <v>39.6</v>
      </c>
      <c r="F183">
        <v>-1</v>
      </c>
      <c r="G183" s="5">
        <f t="shared" ref="G183" si="330">(+E183-E182)/E182*F182*100</f>
        <v>3.1250000000000075</v>
      </c>
      <c r="H183" s="3">
        <f t="shared" ref="H183" si="331">I182*G183/100</f>
        <v>10400.803289550006</v>
      </c>
      <c r="I183" s="3">
        <f t="shared" si="321"/>
        <v>343226.50855514937</v>
      </c>
      <c r="J183" s="4"/>
      <c r="K183" s="4"/>
      <c r="L183" s="4"/>
      <c r="M183" s="4"/>
      <c r="O183" s="2"/>
      <c r="P183" s="5"/>
      <c r="Q183" s="3"/>
      <c r="R183" s="5"/>
      <c r="S183" s="3"/>
      <c r="T183" s="3"/>
      <c r="U183" s="4"/>
      <c r="Z183" s="2"/>
    </row>
    <row r="184" spans="1:31" x14ac:dyDescent="0.25">
      <c r="B184">
        <v>28</v>
      </c>
      <c r="C184" t="s">
        <v>2</v>
      </c>
      <c r="D184" s="2">
        <v>40148</v>
      </c>
      <c r="E184" s="5">
        <v>40.200000000000003</v>
      </c>
      <c r="F184">
        <v>1</v>
      </c>
      <c r="G184" s="5">
        <f t="shared" ref="G184" si="332">(+E184-E183)/E183*F183*100</f>
        <v>-1.5151515151515187</v>
      </c>
      <c r="H184" s="3">
        <f t="shared" ref="H184" si="333">I183*G184/100</f>
        <v>-5200.4016447750028</v>
      </c>
      <c r="I184" s="3">
        <f t="shared" si="321"/>
        <v>338026.10691037436</v>
      </c>
      <c r="J184" s="4"/>
      <c r="K184" s="4"/>
      <c r="L184" s="4"/>
      <c r="M184" s="4"/>
      <c r="O184" s="2"/>
      <c r="P184" s="5"/>
      <c r="Q184" s="3"/>
      <c r="R184" s="5"/>
      <c r="S184" s="3"/>
      <c r="T184" s="3"/>
      <c r="U184" s="4"/>
      <c r="Z184" s="2"/>
    </row>
    <row r="185" spans="1:31" x14ac:dyDescent="0.25">
      <c r="B185">
        <v>29</v>
      </c>
      <c r="C185" t="s">
        <v>1</v>
      </c>
      <c r="D185" s="2">
        <v>40155</v>
      </c>
      <c r="E185" s="5">
        <v>39.9</v>
      </c>
      <c r="F185">
        <v>-1</v>
      </c>
      <c r="G185" s="5">
        <f t="shared" ref="G185" si="334">(+E185-E184)/E184*F184*100</f>
        <v>-0.7462686567164285</v>
      </c>
      <c r="H185" s="3">
        <f t="shared" ref="H185" si="335">I184*G185/100</f>
        <v>-2522.582887390889</v>
      </c>
      <c r="I185" s="3">
        <f t="shared" si="321"/>
        <v>335503.5240229835</v>
      </c>
      <c r="J185" s="4"/>
      <c r="K185" s="4"/>
      <c r="L185" s="4"/>
      <c r="M185" s="4"/>
      <c r="O185" s="2"/>
      <c r="P185" s="5"/>
      <c r="Q185" s="3"/>
      <c r="R185" s="5"/>
      <c r="S185" s="3"/>
      <c r="T185" s="3"/>
      <c r="U185" s="4"/>
      <c r="Z185" s="2"/>
    </row>
    <row r="186" spans="1:31" x14ac:dyDescent="0.25">
      <c r="B186">
        <v>30</v>
      </c>
      <c r="C186" t="s">
        <v>2</v>
      </c>
      <c r="D186" s="2">
        <v>40156</v>
      </c>
      <c r="E186" s="5">
        <v>40.200000000000003</v>
      </c>
      <c r="F186">
        <v>1</v>
      </c>
      <c r="G186" s="5">
        <f t="shared" ref="G186" si="336">(+E186-E185)/E185*F185*100</f>
        <v>-0.75187969924813103</v>
      </c>
      <c r="H186" s="3">
        <f t="shared" ref="H186" si="337">I185*G186/100</f>
        <v>-2522.5828873908895</v>
      </c>
      <c r="I186" s="3">
        <f t="shared" si="321"/>
        <v>332980.94113559264</v>
      </c>
      <c r="J186" s="4"/>
      <c r="K186" s="4"/>
      <c r="L186" s="4"/>
      <c r="M186" s="4"/>
      <c r="O186" s="2"/>
      <c r="P186" s="5"/>
      <c r="Q186" s="3"/>
      <c r="R186" s="5"/>
      <c r="S186" s="3"/>
      <c r="T186" s="3"/>
      <c r="U186" s="4"/>
      <c r="Z186" s="2"/>
    </row>
    <row r="187" spans="1:31" x14ac:dyDescent="0.25">
      <c r="B187">
        <v>31</v>
      </c>
      <c r="C187" t="s">
        <v>1</v>
      </c>
      <c r="D187" s="2">
        <v>40164</v>
      </c>
      <c r="E187" s="5">
        <v>40.200000000000003</v>
      </c>
      <c r="F187">
        <v>-1</v>
      </c>
      <c r="G187" s="5">
        <f t="shared" ref="G187" si="338">(+E187-E186)/E186*F186*100</f>
        <v>0</v>
      </c>
      <c r="H187" s="3">
        <f t="shared" ref="H187" si="339">I186*G187/100</f>
        <v>0</v>
      </c>
      <c r="I187" s="3">
        <f t="shared" si="321"/>
        <v>332980.94113559264</v>
      </c>
      <c r="J187" s="4"/>
      <c r="K187" s="4"/>
      <c r="L187" s="4"/>
      <c r="M187" s="4"/>
      <c r="O187" s="2"/>
      <c r="P187" s="5"/>
      <c r="Q187" s="3"/>
      <c r="R187" s="5"/>
      <c r="S187" s="3"/>
      <c r="T187" s="3"/>
      <c r="U187" s="4"/>
      <c r="Z187" s="2"/>
    </row>
    <row r="188" spans="1:31" x14ac:dyDescent="0.25">
      <c r="B188">
        <v>32</v>
      </c>
      <c r="C188" t="s">
        <v>2</v>
      </c>
      <c r="D188" s="2">
        <v>40165</v>
      </c>
      <c r="E188" s="5">
        <v>40.5</v>
      </c>
      <c r="F188">
        <v>1</v>
      </c>
      <c r="G188" s="5">
        <f t="shared" ref="G188" si="340">(+E188-E187)/E187*F187*100</f>
        <v>-0.74626865671641074</v>
      </c>
      <c r="H188" s="3">
        <f t="shared" ref="H188" si="341">I187*G188/100</f>
        <v>-2484.9323965342496</v>
      </c>
      <c r="I188" s="3">
        <f t="shared" si="321"/>
        <v>330496.00873905839</v>
      </c>
      <c r="J188" s="4"/>
      <c r="K188" s="4"/>
      <c r="L188" s="4"/>
      <c r="M188" s="4"/>
      <c r="O188" s="2"/>
      <c r="P188" s="5"/>
      <c r="Q188" s="3"/>
      <c r="R188" s="5"/>
      <c r="S188" s="3"/>
      <c r="T188" s="3"/>
      <c r="U188" s="4"/>
      <c r="Z188" s="2"/>
    </row>
    <row r="189" spans="1:31" x14ac:dyDescent="0.25">
      <c r="B189" t="s">
        <v>25</v>
      </c>
      <c r="D189" s="2">
        <v>40178</v>
      </c>
      <c r="E189" s="5">
        <v>41.86</v>
      </c>
      <c r="F189">
        <v>1</v>
      </c>
      <c r="G189" s="5">
        <f t="shared" ref="G189" si="342">(+E189-E188)/E188*F188*100</f>
        <v>3.3580246913580232</v>
      </c>
      <c r="H189" s="3">
        <f t="shared" ref="H189" si="343">I188*G189/100</f>
        <v>11098.137577410353</v>
      </c>
      <c r="I189" s="3">
        <f t="shared" si="321"/>
        <v>341594.14631646877</v>
      </c>
      <c r="J189" s="4">
        <f>(I189-I156)/I156*100</f>
        <v>51.571464602873796</v>
      </c>
      <c r="K189" s="4">
        <f>(E189-E156)/E156*100</f>
        <v>54.693274205469336</v>
      </c>
      <c r="L189" s="4">
        <v>27.9</v>
      </c>
      <c r="M189" s="4"/>
      <c r="O189" s="2"/>
      <c r="P189" s="5"/>
      <c r="Q189" s="3"/>
      <c r="R189" s="5"/>
      <c r="S189" s="3"/>
      <c r="T189" s="3"/>
      <c r="U189" s="4"/>
      <c r="Z189" s="2"/>
    </row>
    <row r="190" spans="1:31" x14ac:dyDescent="0.25">
      <c r="A190" s="1">
        <v>2010</v>
      </c>
      <c r="B190">
        <v>1</v>
      </c>
      <c r="C190" t="s">
        <v>1</v>
      </c>
      <c r="D190" s="2">
        <v>40190</v>
      </c>
      <c r="E190" s="5">
        <v>41.9</v>
      </c>
      <c r="F190">
        <v>-1</v>
      </c>
      <c r="G190" s="5">
        <f t="shared" ref="G190" si="344">(+E190-E189)/E189*F189*100</f>
        <v>9.5556617295745702E-2</v>
      </c>
      <c r="H190" s="3">
        <f t="shared" ref="H190" si="345">I189*G190/100</f>
        <v>326.41581110029767</v>
      </c>
      <c r="I190" s="3">
        <f t="shared" si="321"/>
        <v>341920.56212756905</v>
      </c>
      <c r="J190" s="4"/>
      <c r="K190" s="4"/>
      <c r="L190" s="4"/>
      <c r="M190" s="4"/>
      <c r="O190" s="2"/>
      <c r="P190" s="5"/>
      <c r="Q190" s="3"/>
      <c r="R190" s="5"/>
      <c r="S190" s="3"/>
      <c r="T190" s="3"/>
      <c r="U190" s="4"/>
      <c r="Z190" s="2"/>
    </row>
    <row r="191" spans="1:31" x14ac:dyDescent="0.25">
      <c r="B191">
        <v>2</v>
      </c>
      <c r="C191" t="s">
        <v>2</v>
      </c>
      <c r="D191" s="2">
        <v>40197</v>
      </c>
      <c r="E191" s="5">
        <v>42.3</v>
      </c>
      <c r="F191">
        <v>1</v>
      </c>
      <c r="G191" s="5">
        <f t="shared" ref="G191" si="346">(+E191-E190)/E190*F190*100</f>
        <v>-0.95465393794749065</v>
      </c>
      <c r="H191" s="3">
        <f t="shared" ref="H191" si="347">I190*G191/100</f>
        <v>-3264.1581110030343</v>
      </c>
      <c r="I191" s="3">
        <f t="shared" si="321"/>
        <v>338656.404016566</v>
      </c>
      <c r="J191" s="4"/>
      <c r="K191" s="4"/>
      <c r="L191" s="4"/>
      <c r="M191" s="4"/>
      <c r="O191" s="2"/>
      <c r="P191" s="5"/>
      <c r="Q191" s="3"/>
      <c r="R191" s="5"/>
      <c r="S191" s="3"/>
      <c r="T191" s="3"/>
      <c r="U191" s="4"/>
      <c r="Z191" s="2"/>
    </row>
    <row r="192" spans="1:31" x14ac:dyDescent="0.25">
      <c r="B192">
        <v>3</v>
      </c>
      <c r="C192" t="s">
        <v>1</v>
      </c>
      <c r="D192" s="2">
        <v>40198</v>
      </c>
      <c r="E192" s="5">
        <v>42</v>
      </c>
      <c r="F192">
        <v>-1</v>
      </c>
      <c r="G192" s="5">
        <f t="shared" ref="G192" si="348">(+E192-E191)/E191*F191*100</f>
        <v>-0.70921985815602162</v>
      </c>
      <c r="H192" s="3">
        <f t="shared" ref="H192" si="349">I191*G192/100</f>
        <v>-2401.8184682025731</v>
      </c>
      <c r="I192" s="3">
        <f t="shared" si="321"/>
        <v>336254.58554836345</v>
      </c>
      <c r="J192" s="4"/>
      <c r="K192" s="4"/>
      <c r="L192" s="4"/>
      <c r="M192" s="4"/>
      <c r="O192" s="2"/>
      <c r="P192" s="5"/>
      <c r="Q192" s="3"/>
      <c r="R192" s="5"/>
      <c r="S192" s="3"/>
      <c r="T192" s="3"/>
      <c r="Z192" s="2"/>
    </row>
    <row r="193" spans="2:26" x14ac:dyDescent="0.25">
      <c r="B193">
        <v>4</v>
      </c>
      <c r="C193" t="s">
        <v>2</v>
      </c>
      <c r="D193" s="2">
        <v>40220</v>
      </c>
      <c r="E193" s="5">
        <v>39.9</v>
      </c>
      <c r="F193">
        <v>1</v>
      </c>
      <c r="G193" s="5">
        <f t="shared" ref="G193" si="350">(+E193-E192)/E192*F192*100</f>
        <v>5.0000000000000027</v>
      </c>
      <c r="H193" s="3">
        <f t="shared" ref="H193" si="351">I192*G193/100</f>
        <v>16812.729277418181</v>
      </c>
      <c r="I193" s="3">
        <f t="shared" si="321"/>
        <v>353067.31482578162</v>
      </c>
      <c r="J193" s="4"/>
      <c r="K193" s="4"/>
      <c r="L193" s="4"/>
      <c r="M193" s="4"/>
      <c r="O193" s="2"/>
      <c r="P193" s="5"/>
      <c r="Q193" s="3"/>
      <c r="R193" s="5"/>
      <c r="S193" s="3"/>
      <c r="T193" s="3"/>
      <c r="U193" s="4"/>
      <c r="Z193" s="2"/>
    </row>
    <row r="194" spans="2:26" x14ac:dyDescent="0.25">
      <c r="B194">
        <v>5</v>
      </c>
      <c r="C194" t="s">
        <v>1</v>
      </c>
      <c r="D194" s="2">
        <v>40232</v>
      </c>
      <c r="E194" s="5">
        <v>40.700000000000003</v>
      </c>
      <c r="F194">
        <v>-1</v>
      </c>
      <c r="G194" s="5">
        <f t="shared" ref="G194" si="352">(+E194-E193)/E193*F193*100</f>
        <v>2.0050125313283313</v>
      </c>
      <c r="H194" s="3">
        <f t="shared" ref="H194" si="353">I193*G194/100</f>
        <v>7079.043906281373</v>
      </c>
      <c r="I194" s="3">
        <f t="shared" si="321"/>
        <v>360146.35873206297</v>
      </c>
      <c r="J194" s="4"/>
      <c r="K194" s="4"/>
      <c r="L194" s="4"/>
      <c r="M194" s="4"/>
      <c r="O194" s="2"/>
      <c r="P194" s="5"/>
      <c r="Q194" s="3"/>
      <c r="R194" s="5"/>
      <c r="S194" s="3"/>
      <c r="T194" s="3"/>
      <c r="U194" s="4"/>
      <c r="Z194" s="2"/>
    </row>
    <row r="195" spans="2:26" x14ac:dyDescent="0.25">
      <c r="B195">
        <v>6</v>
      </c>
      <c r="C195" t="s">
        <v>2</v>
      </c>
      <c r="D195" s="2">
        <v>40238</v>
      </c>
      <c r="E195" s="5">
        <v>41.25</v>
      </c>
      <c r="F195">
        <v>1</v>
      </c>
      <c r="G195" s="5">
        <f t="shared" ref="G195" si="354">(+E195-E194)/E194*F194*100</f>
        <v>-1.3513513513513442</v>
      </c>
      <c r="H195" s="3">
        <f t="shared" ref="H195" si="355">I194*G195/100</f>
        <v>-4866.8426855683929</v>
      </c>
      <c r="I195" s="3">
        <f t="shared" si="321"/>
        <v>355279.51604649459</v>
      </c>
      <c r="J195" s="4"/>
      <c r="K195" s="4"/>
      <c r="L195" s="4"/>
      <c r="M195" s="4"/>
      <c r="O195" s="2"/>
      <c r="P195" s="5"/>
      <c r="Q195" s="3"/>
      <c r="R195" s="5"/>
      <c r="S195" s="3"/>
      <c r="T195" s="3"/>
      <c r="U195" s="4"/>
      <c r="Z195" s="2"/>
    </row>
    <row r="196" spans="2:26" x14ac:dyDescent="0.25">
      <c r="B196">
        <v>7</v>
      </c>
      <c r="C196" t="s">
        <v>1</v>
      </c>
      <c r="D196" s="2">
        <v>40295</v>
      </c>
      <c r="E196" s="5">
        <v>45.1</v>
      </c>
      <c r="F196">
        <v>-1</v>
      </c>
      <c r="G196" s="5">
        <f t="shared" ref="G196" si="356">(+E196-E195)/E195*F195*100</f>
        <v>9.3333333333333357</v>
      </c>
      <c r="H196" s="3">
        <f t="shared" ref="H196" si="357">I195*G196/100</f>
        <v>33159.42149767284</v>
      </c>
      <c r="I196" s="3">
        <f t="shared" si="321"/>
        <v>388438.93754416745</v>
      </c>
      <c r="J196" s="4"/>
      <c r="K196" s="4"/>
      <c r="L196" s="4"/>
      <c r="M196" s="4"/>
      <c r="O196" s="2"/>
      <c r="P196" s="5"/>
      <c r="Q196" s="3"/>
      <c r="R196" s="5"/>
      <c r="S196" s="3"/>
      <c r="T196" s="3"/>
      <c r="U196" s="4"/>
      <c r="Z196" s="2"/>
    </row>
    <row r="197" spans="2:26" x14ac:dyDescent="0.25">
      <c r="B197">
        <v>8</v>
      </c>
      <c r="C197" t="s">
        <v>2</v>
      </c>
      <c r="D197" s="2">
        <v>40297</v>
      </c>
      <c r="E197" s="5">
        <v>45.7</v>
      </c>
      <c r="F197">
        <v>1</v>
      </c>
      <c r="G197" s="5">
        <f t="shared" ref="G197" si="358">(+E197-E196)/E196*F196*100</f>
        <v>-1.3303769401330408</v>
      </c>
      <c r="H197" s="3">
        <f t="shared" ref="H197" si="359">I196*G197/100</f>
        <v>-5167.7020515853883</v>
      </c>
      <c r="I197" s="3">
        <f t="shared" si="321"/>
        <v>383271.23549258208</v>
      </c>
      <c r="J197" s="4"/>
      <c r="K197" s="4"/>
      <c r="L197" s="4"/>
      <c r="M197" s="4"/>
      <c r="O197" s="2"/>
      <c r="P197" s="5"/>
      <c r="Q197" s="3"/>
      <c r="R197" s="5"/>
      <c r="S197" s="3"/>
      <c r="T197" s="3"/>
      <c r="U197" s="4"/>
      <c r="Z197" s="2"/>
    </row>
    <row r="198" spans="2:26" x14ac:dyDescent="0.25">
      <c r="B198">
        <v>9</v>
      </c>
      <c r="C198" t="s">
        <v>1</v>
      </c>
      <c r="D198" s="2">
        <v>40298</v>
      </c>
      <c r="E198" s="5">
        <v>45.1</v>
      </c>
      <c r="F198">
        <v>-1</v>
      </c>
      <c r="G198" s="5">
        <f t="shared" ref="G198" si="360">(+E198-E197)/E197*F197*100</f>
        <v>-1.312910284463898</v>
      </c>
      <c r="H198" s="3">
        <f t="shared" ref="H198" si="361">I197*G198/100</f>
        <v>-5032.0074681739561</v>
      </c>
      <c r="I198" s="3">
        <f t="shared" si="321"/>
        <v>378239.2280244081</v>
      </c>
      <c r="J198" s="4"/>
      <c r="K198" s="4"/>
      <c r="L198" s="4"/>
      <c r="M198" s="4"/>
      <c r="O198" s="2"/>
      <c r="P198" s="5"/>
      <c r="Q198" s="3"/>
      <c r="R198" s="5"/>
      <c r="S198" s="3"/>
      <c r="T198" s="3"/>
      <c r="U198" s="4"/>
      <c r="Z198" s="2"/>
    </row>
    <row r="199" spans="2:26" x14ac:dyDescent="0.25">
      <c r="B199">
        <v>10</v>
      </c>
      <c r="C199" t="s">
        <v>2</v>
      </c>
      <c r="D199" s="2">
        <v>40299</v>
      </c>
      <c r="E199" s="5">
        <v>45.7</v>
      </c>
      <c r="F199">
        <v>1</v>
      </c>
      <c r="G199" s="5">
        <f t="shared" ref="G199" si="362">(+E199-E198)/E198*F198*100</f>
        <v>-1.3303769401330408</v>
      </c>
      <c r="H199" s="3">
        <f t="shared" ref="H199" si="363">I198*G199/100</f>
        <v>-5032.0074681739552</v>
      </c>
      <c r="I199" s="3">
        <f t="shared" si="321"/>
        <v>373207.22055623413</v>
      </c>
      <c r="J199" s="4"/>
      <c r="K199" s="4"/>
      <c r="L199" s="4"/>
      <c r="M199" s="4"/>
      <c r="O199" s="2"/>
      <c r="P199" s="5"/>
      <c r="Q199" s="3"/>
      <c r="R199" s="5"/>
      <c r="S199" s="3"/>
      <c r="T199" s="3"/>
      <c r="U199" s="4"/>
      <c r="Z199" s="2"/>
    </row>
    <row r="200" spans="2:26" x14ac:dyDescent="0.25">
      <c r="B200">
        <v>11</v>
      </c>
      <c r="C200" t="s">
        <v>1</v>
      </c>
      <c r="D200" s="2">
        <v>40302</v>
      </c>
      <c r="E200" s="5">
        <v>44.6</v>
      </c>
      <c r="F200">
        <v>-1</v>
      </c>
      <c r="G200" s="5">
        <f t="shared" ref="G200" si="364">(+E200-E199)/E199*F199*100</f>
        <v>-2.4070021881838102</v>
      </c>
      <c r="H200" s="3">
        <f t="shared" ref="H200" si="365">I199*G200/100</f>
        <v>-8983.1059652485346</v>
      </c>
      <c r="I200" s="3">
        <f t="shared" si="321"/>
        <v>364224.11459098558</v>
      </c>
      <c r="J200" s="4"/>
      <c r="K200" s="4"/>
      <c r="L200" s="4"/>
      <c r="M200" s="4"/>
      <c r="O200" s="2"/>
      <c r="P200" s="5"/>
      <c r="Q200" s="3"/>
      <c r="R200" s="5"/>
      <c r="S200" s="3"/>
      <c r="T200" s="3"/>
      <c r="U200" s="4"/>
      <c r="Z200" s="2"/>
    </row>
    <row r="201" spans="2:26" x14ac:dyDescent="0.25">
      <c r="B201">
        <v>12</v>
      </c>
      <c r="C201" t="s">
        <v>2</v>
      </c>
      <c r="D201" s="2">
        <v>40310</v>
      </c>
      <c r="E201" s="5">
        <v>44.4</v>
      </c>
      <c r="F201">
        <v>1</v>
      </c>
      <c r="G201" s="5">
        <f t="shared" ref="G201" si="366">(+E201-E200)/E200*F200*100</f>
        <v>0.44843049327354895</v>
      </c>
      <c r="H201" s="3">
        <f t="shared" ref="H201" si="367">I200*G201/100</f>
        <v>1633.2919936815729</v>
      </c>
      <c r="I201" s="3">
        <f t="shared" si="321"/>
        <v>365857.40658466716</v>
      </c>
      <c r="J201" s="4"/>
      <c r="K201" s="4"/>
      <c r="L201" s="4"/>
      <c r="M201" s="4"/>
      <c r="N201" s="6"/>
      <c r="O201" s="7"/>
      <c r="P201" s="5"/>
      <c r="Q201" s="3"/>
      <c r="R201" s="5"/>
      <c r="S201" s="3"/>
      <c r="T201" s="3"/>
      <c r="U201" s="4"/>
      <c r="Z201" s="2"/>
    </row>
    <row r="202" spans="2:26" x14ac:dyDescent="0.25">
      <c r="B202">
        <v>13</v>
      </c>
      <c r="C202" t="s">
        <v>1</v>
      </c>
      <c r="D202" s="2">
        <v>40312</v>
      </c>
      <c r="E202" s="5">
        <v>43.4</v>
      </c>
      <c r="F202">
        <v>-1</v>
      </c>
      <c r="G202" s="5">
        <f t="shared" ref="G202" si="368">(+E202-E201)/E201*F201*100</f>
        <v>-2.2522522522522523</v>
      </c>
      <c r="H202" s="3">
        <f t="shared" ref="H202" si="369">I201*G202/100</f>
        <v>-8240.0316798348449</v>
      </c>
      <c r="I202" s="3">
        <f t="shared" si="321"/>
        <v>357617.37490483234</v>
      </c>
      <c r="J202" s="4"/>
      <c r="K202" s="4"/>
      <c r="L202" s="4"/>
      <c r="M202" s="4"/>
      <c r="N202" s="6"/>
      <c r="O202" s="7"/>
      <c r="P202" s="5"/>
      <c r="Q202" s="3"/>
      <c r="R202" s="5"/>
      <c r="S202" s="3"/>
      <c r="T202" s="3"/>
      <c r="U202" s="4"/>
      <c r="Z202" s="2"/>
    </row>
    <row r="203" spans="2:26" x14ac:dyDescent="0.25">
      <c r="B203">
        <v>14</v>
      </c>
      <c r="C203" t="s">
        <v>2</v>
      </c>
      <c r="D203" s="2">
        <v>40331</v>
      </c>
      <c r="E203" s="5">
        <v>42.2</v>
      </c>
      <c r="F203">
        <v>1</v>
      </c>
      <c r="G203" s="5">
        <f t="shared" ref="G203" si="370">(+E203-E202)/E202*F202*100</f>
        <v>2.7649769585253359</v>
      </c>
      <c r="H203" s="3">
        <f t="shared" ref="H203" si="371">I202*G203/100</f>
        <v>9888.0380158017815</v>
      </c>
      <c r="I203" s="3">
        <f t="shared" si="321"/>
        <v>367505.41292063415</v>
      </c>
      <c r="J203" s="4"/>
      <c r="K203" s="4"/>
      <c r="L203" s="4"/>
      <c r="M203" s="4"/>
      <c r="O203" s="2"/>
      <c r="P203" s="5"/>
      <c r="Q203" s="3"/>
      <c r="R203" s="5"/>
      <c r="S203" s="3"/>
      <c r="T203" s="3"/>
      <c r="U203" s="4"/>
      <c r="Z203" s="2"/>
    </row>
    <row r="204" spans="2:26" x14ac:dyDescent="0.25">
      <c r="B204">
        <v>15</v>
      </c>
      <c r="C204" s="6" t="s">
        <v>1</v>
      </c>
      <c r="D204" s="2">
        <v>40333</v>
      </c>
      <c r="E204" s="5">
        <v>41.7</v>
      </c>
      <c r="F204">
        <v>-1</v>
      </c>
      <c r="G204" s="5">
        <f t="shared" ref="G204" si="372">(+E204-E203)/E203*F203*100</f>
        <v>-1.1848341232227488</v>
      </c>
      <c r="H204" s="3">
        <f t="shared" ref="H204" si="373">I203*G204/100</f>
        <v>-4354.3295369743382</v>
      </c>
      <c r="I204" s="3">
        <f t="shared" si="321"/>
        <v>363151.08338365983</v>
      </c>
      <c r="J204" s="4"/>
      <c r="K204" s="4"/>
      <c r="L204" s="4"/>
      <c r="M204" s="4"/>
      <c r="O204" s="2"/>
      <c r="P204" s="5"/>
      <c r="Q204" s="3"/>
      <c r="R204" s="5"/>
      <c r="S204" s="3"/>
      <c r="T204" s="3"/>
      <c r="U204" s="4"/>
      <c r="Z204" s="2"/>
    </row>
    <row r="205" spans="2:26" x14ac:dyDescent="0.25">
      <c r="B205">
        <v>16</v>
      </c>
      <c r="C205" s="6" t="s">
        <v>2</v>
      </c>
      <c r="D205" s="2">
        <v>40340</v>
      </c>
      <c r="E205" s="5">
        <v>41.6</v>
      </c>
      <c r="F205">
        <v>1</v>
      </c>
      <c r="G205" s="5">
        <f t="shared" ref="G205" si="374">(+E205-E204)/E204*F204*100</f>
        <v>0.23980815347722165</v>
      </c>
      <c r="H205" s="3">
        <f t="shared" ref="H205" si="375">I204*G205/100</f>
        <v>870.8659073948802</v>
      </c>
      <c r="I205" s="3">
        <f t="shared" si="321"/>
        <v>364021.94929105474</v>
      </c>
      <c r="J205" s="4"/>
      <c r="K205" s="4"/>
      <c r="L205" s="4"/>
      <c r="M205" s="4"/>
      <c r="O205" s="2"/>
      <c r="P205" s="5"/>
      <c r="Q205" s="3"/>
      <c r="R205" s="5"/>
      <c r="S205" s="3"/>
      <c r="T205" s="3"/>
      <c r="U205" s="4"/>
      <c r="Z205" s="2"/>
    </row>
    <row r="206" spans="2:26" x14ac:dyDescent="0.25">
      <c r="B206">
        <v>17</v>
      </c>
      <c r="C206" t="s">
        <v>1</v>
      </c>
      <c r="D206" s="2">
        <v>40352</v>
      </c>
      <c r="E206" s="5">
        <v>42</v>
      </c>
      <c r="F206">
        <v>-1</v>
      </c>
      <c r="G206" s="5">
        <f t="shared" ref="G206" si="376">(+E206-E205)/E205*F205*100</f>
        <v>0.96153846153845812</v>
      </c>
      <c r="H206" s="3">
        <f t="shared" ref="H206" si="377">I205*G206/100</f>
        <v>3500.211050875514</v>
      </c>
      <c r="I206" s="3">
        <f t="shared" si="321"/>
        <v>367522.16034193023</v>
      </c>
      <c r="J206" s="4"/>
      <c r="K206" s="4"/>
      <c r="L206" s="4"/>
      <c r="M206" s="4"/>
      <c r="O206" s="2"/>
      <c r="P206" s="5"/>
      <c r="Q206" s="3"/>
      <c r="R206" s="5"/>
      <c r="S206" s="3"/>
      <c r="T206" s="3"/>
      <c r="U206" s="4"/>
      <c r="Z206" s="2"/>
    </row>
    <row r="207" spans="2:26" x14ac:dyDescent="0.25">
      <c r="B207">
        <v>18</v>
      </c>
      <c r="C207" t="s">
        <v>2</v>
      </c>
      <c r="D207" s="2">
        <v>40367</v>
      </c>
      <c r="E207" s="5">
        <v>40.700000000000003</v>
      </c>
      <c r="F207">
        <v>1</v>
      </c>
      <c r="G207" s="5">
        <f t="shared" ref="G207" si="378">(+E207-E206)/E206*F206*100</f>
        <v>3.0952380952380882</v>
      </c>
      <c r="H207" s="3">
        <f t="shared" ref="H207" si="379">I206*G207/100</f>
        <v>11375.685915345433</v>
      </c>
      <c r="I207" s="3">
        <f t="shared" si="321"/>
        <v>378897.84625727567</v>
      </c>
      <c r="J207" s="4"/>
      <c r="K207" s="4"/>
      <c r="L207" s="4"/>
      <c r="M207" s="4"/>
      <c r="O207" s="2"/>
      <c r="P207" s="5"/>
      <c r="Q207" s="3"/>
      <c r="R207" s="5"/>
      <c r="S207" s="3"/>
      <c r="T207" s="3"/>
      <c r="U207" s="4"/>
      <c r="Z207" s="2"/>
    </row>
    <row r="208" spans="2:26" x14ac:dyDescent="0.25">
      <c r="B208">
        <v>19</v>
      </c>
      <c r="C208" t="s">
        <v>1</v>
      </c>
      <c r="D208" s="2">
        <v>40375</v>
      </c>
      <c r="E208" s="5">
        <v>40.799999999999997</v>
      </c>
      <c r="F208">
        <v>-1</v>
      </c>
      <c r="G208" s="5">
        <f t="shared" ref="G208" si="380">(+E208-E207)/E207*F207*100</f>
        <v>0.24570024570023172</v>
      </c>
      <c r="H208" s="3">
        <f t="shared" ref="H208" si="381">I207*G208/100</f>
        <v>930.95293920701249</v>
      </c>
      <c r="I208" s="3">
        <f t="shared" si="321"/>
        <v>379828.79919648269</v>
      </c>
      <c r="J208" s="4"/>
      <c r="K208" s="4"/>
      <c r="L208" s="4"/>
      <c r="M208" s="4"/>
      <c r="O208" s="2"/>
      <c r="P208" s="5"/>
      <c r="Q208" s="3"/>
      <c r="R208" s="5"/>
      <c r="S208" s="3"/>
      <c r="T208" s="3"/>
      <c r="U208" s="4"/>
      <c r="Z208" s="2"/>
    </row>
    <row r="209" spans="1:26" x14ac:dyDescent="0.25">
      <c r="B209">
        <v>20</v>
      </c>
      <c r="C209" t="s">
        <v>2</v>
      </c>
      <c r="D209" s="2">
        <v>40379</v>
      </c>
      <c r="E209" s="5">
        <v>41.25</v>
      </c>
      <c r="F209">
        <v>1</v>
      </c>
      <c r="G209" s="5">
        <f t="shared" ref="G209" si="382">(+E209-E208)/E208*F208*100</f>
        <v>-1.1029411764705952</v>
      </c>
      <c r="H209" s="3">
        <f t="shared" ref="H209" si="383">I208*G209/100</f>
        <v>-4189.2882264318205</v>
      </c>
      <c r="I209" s="3">
        <f t="shared" si="321"/>
        <v>375639.51097005088</v>
      </c>
      <c r="J209" s="4"/>
      <c r="L209" s="4"/>
      <c r="M209" s="4"/>
      <c r="O209" s="2"/>
      <c r="P209" s="5"/>
      <c r="Q209" s="3"/>
      <c r="R209" s="5"/>
      <c r="S209" s="3"/>
      <c r="T209" s="3"/>
      <c r="U209" s="4"/>
      <c r="Z209" s="2"/>
    </row>
    <row r="210" spans="1:26" x14ac:dyDescent="0.25">
      <c r="B210">
        <v>21</v>
      </c>
      <c r="C210" t="s">
        <v>1</v>
      </c>
      <c r="D210" s="2">
        <v>40380</v>
      </c>
      <c r="E210" s="5">
        <v>41</v>
      </c>
      <c r="F210">
        <v>-1</v>
      </c>
      <c r="G210" s="5">
        <f t="shared" ref="G210" si="384">(+E210-E209)/E209*F209*100</f>
        <v>-0.60606060606060608</v>
      </c>
      <c r="H210" s="3">
        <f t="shared" ref="H210" si="385">I209*G210/100</f>
        <v>-2276.603096788187</v>
      </c>
      <c r="I210" s="3">
        <f t="shared" si="321"/>
        <v>373362.90787326271</v>
      </c>
      <c r="J210" s="4"/>
      <c r="K210" s="4"/>
      <c r="L210" s="4"/>
      <c r="M210" s="4"/>
      <c r="O210" s="2"/>
      <c r="P210" s="5"/>
      <c r="Q210" s="3"/>
      <c r="R210" s="5"/>
      <c r="S210" s="3"/>
      <c r="T210" s="3"/>
      <c r="U210" s="4"/>
      <c r="Z210" s="2"/>
    </row>
    <row r="211" spans="1:26" x14ac:dyDescent="0.25">
      <c r="B211">
        <v>22</v>
      </c>
      <c r="C211" t="s">
        <v>2</v>
      </c>
      <c r="D211" s="2">
        <v>40381</v>
      </c>
      <c r="E211" s="5">
        <v>41.75</v>
      </c>
      <c r="F211">
        <v>1</v>
      </c>
      <c r="G211" s="5">
        <f t="shared" ref="G211" si="386">(+E211-E210)/E210*F210*100</f>
        <v>-1.8292682926829267</v>
      </c>
      <c r="H211" s="3">
        <f t="shared" ref="H211" si="387">I210*G211/100</f>
        <v>-6829.809290364562</v>
      </c>
      <c r="I211" s="3">
        <f t="shared" si="321"/>
        <v>366533.09858289815</v>
      </c>
      <c r="J211" s="4"/>
      <c r="K211" s="4"/>
      <c r="L211" s="4"/>
      <c r="M211" s="4"/>
      <c r="O211" s="2"/>
      <c r="P211" s="5"/>
      <c r="Q211" s="3"/>
      <c r="R211" s="5"/>
      <c r="S211" s="3"/>
      <c r="T211" s="3"/>
      <c r="U211" s="4"/>
      <c r="Z211" s="2"/>
    </row>
    <row r="212" spans="1:26" x14ac:dyDescent="0.25">
      <c r="B212">
        <v>23</v>
      </c>
      <c r="C212" t="s">
        <v>1</v>
      </c>
      <c r="D212" s="2">
        <v>40401</v>
      </c>
      <c r="E212" s="5">
        <v>41.8</v>
      </c>
      <c r="F212">
        <v>-1</v>
      </c>
      <c r="G212" s="5">
        <f t="shared" ref="G212" si="388">(+E212-E211)/E211*F211*100</f>
        <v>0.11976047904190935</v>
      </c>
      <c r="H212" s="3">
        <f t="shared" ref="H212" si="389">I211*G212/100</f>
        <v>438.96179471003268</v>
      </c>
      <c r="I212" s="3">
        <f t="shared" si="321"/>
        <v>366972.06037760817</v>
      </c>
      <c r="J212" s="4"/>
      <c r="K212" s="4"/>
      <c r="L212" s="4"/>
      <c r="M212" s="4"/>
      <c r="O212" s="2"/>
      <c r="P212" s="5"/>
      <c r="Q212" s="3"/>
      <c r="R212" s="5"/>
      <c r="S212" s="3"/>
      <c r="T212" s="3"/>
      <c r="U212" s="4"/>
      <c r="Z212" s="2"/>
    </row>
    <row r="213" spans="1:26" x14ac:dyDescent="0.25">
      <c r="B213">
        <v>24</v>
      </c>
      <c r="C213" t="s">
        <v>2</v>
      </c>
      <c r="D213" s="2">
        <v>40422</v>
      </c>
      <c r="E213" s="5">
        <v>41</v>
      </c>
      <c r="F213">
        <v>1</v>
      </c>
      <c r="G213" s="5">
        <f t="shared" ref="G213" si="390">(+E213-E212)/E212*F212*100</f>
        <v>1.9138755980861177</v>
      </c>
      <c r="H213" s="3">
        <f t="shared" ref="H213" si="391">I212*G213/100</f>
        <v>7023.3887153608966</v>
      </c>
      <c r="I213" s="3">
        <f t="shared" si="321"/>
        <v>373995.44909296907</v>
      </c>
      <c r="J213" s="4"/>
      <c r="K213" s="4"/>
      <c r="L213" s="4"/>
      <c r="M213" s="4"/>
      <c r="O213" s="2"/>
      <c r="P213" s="5"/>
      <c r="Q213" s="3"/>
      <c r="R213" s="5"/>
      <c r="S213" s="3"/>
      <c r="T213" s="3"/>
      <c r="U213" s="4"/>
      <c r="Z213" s="2"/>
    </row>
    <row r="214" spans="1:26" x14ac:dyDescent="0.25">
      <c r="B214">
        <v>25</v>
      </c>
      <c r="C214" t="s">
        <v>1</v>
      </c>
      <c r="D214" s="2">
        <v>40455</v>
      </c>
      <c r="E214" s="5">
        <v>44.5</v>
      </c>
      <c r="F214">
        <v>-1</v>
      </c>
      <c r="G214" s="5">
        <f t="shared" ref="G214" si="392">(+E214-E213)/E213*F213*100</f>
        <v>8.536585365853659</v>
      </c>
      <c r="H214" s="3">
        <f t="shared" ref="H214" si="393">I213*G214/100</f>
        <v>31926.440776229068</v>
      </c>
      <c r="I214" s="3">
        <f t="shared" si="321"/>
        <v>405921.88986919814</v>
      </c>
      <c r="J214" s="4"/>
      <c r="K214" s="4"/>
      <c r="L214" s="4"/>
      <c r="M214" s="4"/>
      <c r="O214" s="2"/>
      <c r="P214" s="5"/>
      <c r="Q214" s="3"/>
      <c r="R214" s="5"/>
      <c r="S214" s="3"/>
      <c r="T214" s="3"/>
      <c r="U214" s="4"/>
      <c r="Z214" s="2"/>
    </row>
    <row r="215" spans="1:26" x14ac:dyDescent="0.25">
      <c r="B215">
        <v>26</v>
      </c>
      <c r="C215" t="s">
        <v>2</v>
      </c>
      <c r="D215" s="2">
        <v>40456</v>
      </c>
      <c r="E215" s="5">
        <v>45.25</v>
      </c>
      <c r="F215">
        <v>1</v>
      </c>
      <c r="G215" s="5">
        <f t="shared" ref="G215" si="394">(+E215-E214)/E214*F214*100</f>
        <v>-1.6853932584269662</v>
      </c>
      <c r="H215" s="3">
        <f t="shared" ref="H215" si="395">I214*G215/100</f>
        <v>-6841.3801663347995</v>
      </c>
      <c r="I215" s="3">
        <f t="shared" si="321"/>
        <v>399080.50970286335</v>
      </c>
      <c r="J215" s="4"/>
      <c r="K215" s="4"/>
      <c r="L215" s="4"/>
      <c r="M215" s="4"/>
      <c r="O215" s="2"/>
      <c r="P215" s="5"/>
      <c r="Q215" s="3"/>
      <c r="R215" s="5"/>
      <c r="S215" s="3"/>
      <c r="T215" s="3"/>
      <c r="U215" s="4"/>
      <c r="Z215" s="2"/>
    </row>
    <row r="216" spans="1:26" x14ac:dyDescent="0.25">
      <c r="B216">
        <v>27</v>
      </c>
      <c r="C216" t="s">
        <v>1</v>
      </c>
      <c r="D216" s="2">
        <v>40494</v>
      </c>
      <c r="E216" s="5">
        <v>48.2</v>
      </c>
      <c r="F216">
        <v>-1</v>
      </c>
      <c r="G216" s="5">
        <f t="shared" ref="G216" si="396">(+E216-E215)/E215*F215*100</f>
        <v>6.5193370165745916</v>
      </c>
      <c r="H216" s="3">
        <f t="shared" ref="H216" si="397">I215*G216/100</f>
        <v>26017.403394993325</v>
      </c>
      <c r="I216" s="3">
        <f t="shared" si="321"/>
        <v>425097.91309785668</v>
      </c>
      <c r="J216" s="4"/>
      <c r="K216" s="4"/>
      <c r="L216" s="4"/>
      <c r="M216" s="4"/>
      <c r="O216" s="2"/>
      <c r="P216" s="5"/>
      <c r="Q216" s="3"/>
      <c r="R216" s="5"/>
      <c r="S216" s="3"/>
      <c r="T216" s="3"/>
      <c r="U216" s="4"/>
      <c r="Z216" s="2"/>
    </row>
    <row r="217" spans="1:26" x14ac:dyDescent="0.25">
      <c r="B217">
        <v>28</v>
      </c>
      <c r="C217" t="s">
        <v>2</v>
      </c>
      <c r="D217" s="2">
        <v>40501</v>
      </c>
      <c r="E217" s="5">
        <v>48.3</v>
      </c>
      <c r="F217">
        <v>1</v>
      </c>
      <c r="G217" s="5">
        <f t="shared" ref="G217" si="398">(+E217-E216)/E216*F216*100</f>
        <v>-0.20746887966803801</v>
      </c>
      <c r="H217" s="3">
        <f t="shared" ref="H217" si="399">I216*G217/100</f>
        <v>-881.94587779633309</v>
      </c>
      <c r="I217" s="3">
        <f t="shared" si="321"/>
        <v>424215.96722006035</v>
      </c>
      <c r="J217" s="4"/>
      <c r="K217" s="4"/>
      <c r="L217" s="4"/>
      <c r="M217" s="4"/>
      <c r="O217" s="2"/>
      <c r="P217" s="5"/>
      <c r="Q217" s="3"/>
      <c r="R217" s="5"/>
      <c r="S217" s="3"/>
      <c r="T217" s="3"/>
      <c r="U217" s="4"/>
      <c r="Z217" s="2"/>
    </row>
    <row r="218" spans="1:26" x14ac:dyDescent="0.25">
      <c r="B218">
        <v>29</v>
      </c>
      <c r="C218" s="6" t="s">
        <v>1</v>
      </c>
      <c r="D218" s="7">
        <v>40505</v>
      </c>
      <c r="E218" s="5">
        <v>48</v>
      </c>
      <c r="F218">
        <v>-1</v>
      </c>
      <c r="G218" s="5">
        <f t="shared" ref="G218" si="400">(+E218-E217)/E217*F217*100</f>
        <v>-0.62111801242235443</v>
      </c>
      <c r="H218" s="3">
        <f t="shared" ref="H218" si="401">I217*G218/100</f>
        <v>-2634.8817839755052</v>
      </c>
      <c r="I218" s="3">
        <f t="shared" si="321"/>
        <v>421581.08543608483</v>
      </c>
      <c r="J218" s="4"/>
      <c r="K218" s="4"/>
      <c r="L218" s="4"/>
      <c r="M218" s="4"/>
      <c r="O218" s="2"/>
      <c r="P218" s="5"/>
      <c r="Q218" s="3"/>
      <c r="R218" s="5"/>
      <c r="S218" s="3"/>
      <c r="T218" s="3"/>
      <c r="Z218" s="2"/>
    </row>
    <row r="219" spans="1:26" x14ac:dyDescent="0.25">
      <c r="B219">
        <v>30</v>
      </c>
      <c r="C219" s="6" t="s">
        <v>2</v>
      </c>
      <c r="D219" s="7">
        <v>40506</v>
      </c>
      <c r="E219" s="5">
        <v>48.5</v>
      </c>
      <c r="F219">
        <v>1</v>
      </c>
      <c r="G219" s="5">
        <f t="shared" ref="G219" si="402">(+E219-E218)/E218*F218*100</f>
        <v>-1.0416666666666665</v>
      </c>
      <c r="H219" s="3">
        <f t="shared" ref="H219" si="403">I218*G219/100</f>
        <v>-4391.4696399592167</v>
      </c>
      <c r="I219" s="3">
        <f t="shared" si="321"/>
        <v>417189.61579612561</v>
      </c>
      <c r="J219" s="4"/>
      <c r="K219" s="4"/>
      <c r="L219" s="4"/>
      <c r="M219" s="4"/>
      <c r="O219" s="2"/>
      <c r="P219" s="5"/>
      <c r="Q219" s="3"/>
      <c r="R219" s="5"/>
      <c r="S219" s="3"/>
      <c r="T219" s="3"/>
      <c r="U219" s="4"/>
      <c r="Z219" s="2"/>
    </row>
    <row r="220" spans="1:26" x14ac:dyDescent="0.25">
      <c r="B220">
        <v>31</v>
      </c>
      <c r="C220" t="s">
        <v>1</v>
      </c>
      <c r="D220" s="2">
        <v>40512</v>
      </c>
      <c r="E220" s="5">
        <v>48</v>
      </c>
      <c r="F220">
        <v>-1</v>
      </c>
      <c r="G220" s="5">
        <f t="shared" ref="G220" si="404">(+E220-E219)/E219*F219*100</f>
        <v>-1.0309278350515463</v>
      </c>
      <c r="H220" s="3">
        <f t="shared" ref="H220" si="405">I219*G220/100</f>
        <v>-4300.9238741868621</v>
      </c>
      <c r="I220" s="3">
        <f t="shared" si="321"/>
        <v>412888.69192193873</v>
      </c>
      <c r="J220" s="4"/>
      <c r="K220" s="4"/>
      <c r="L220" s="4"/>
      <c r="M220" s="4"/>
      <c r="N220" s="6"/>
      <c r="O220" s="7"/>
      <c r="P220" s="5"/>
      <c r="Q220" s="3"/>
      <c r="R220" s="5"/>
      <c r="S220" s="3"/>
      <c r="T220" s="3"/>
      <c r="Z220" s="2"/>
    </row>
    <row r="221" spans="1:26" x14ac:dyDescent="0.25">
      <c r="B221">
        <v>32</v>
      </c>
      <c r="C221" t="s">
        <v>2</v>
      </c>
      <c r="D221" s="2">
        <v>40513</v>
      </c>
      <c r="E221" s="5">
        <v>48.8</v>
      </c>
      <c r="F221">
        <v>1</v>
      </c>
      <c r="G221" s="5">
        <f t="shared" ref="G221" si="406">(+E221-E220)/E220*F220*100</f>
        <v>-1.6666666666666607</v>
      </c>
      <c r="H221" s="3">
        <f t="shared" ref="H221" si="407">I220*G221/100</f>
        <v>-6881.4781986989547</v>
      </c>
      <c r="I221" s="3">
        <f t="shared" si="321"/>
        <v>406007.21372323978</v>
      </c>
      <c r="J221" s="4"/>
      <c r="K221" s="4"/>
      <c r="L221" s="4"/>
      <c r="M221" s="4"/>
      <c r="N221" s="6"/>
      <c r="O221" s="7"/>
      <c r="P221" s="5"/>
      <c r="Q221" s="3"/>
      <c r="R221" s="5"/>
      <c r="S221" s="3"/>
      <c r="T221" s="3"/>
      <c r="U221" s="4"/>
      <c r="Z221" s="2"/>
    </row>
    <row r="222" spans="1:26" x14ac:dyDescent="0.25">
      <c r="B222">
        <v>33</v>
      </c>
      <c r="C222" t="s">
        <v>1</v>
      </c>
      <c r="D222" s="2">
        <v>40543</v>
      </c>
      <c r="E222" s="5">
        <v>50.1</v>
      </c>
      <c r="F222">
        <v>-1</v>
      </c>
      <c r="G222" s="5">
        <f t="shared" ref="G222" si="408">(+E222-E221)/E221*F221*100</f>
        <v>2.6639344262295173</v>
      </c>
      <c r="H222" s="3">
        <f t="shared" ref="H222" si="409">I221*G222/100</f>
        <v>10815.765939348637</v>
      </c>
      <c r="I222" s="3">
        <f t="shared" si="321"/>
        <v>416822.97966258839</v>
      </c>
      <c r="J222" s="4"/>
      <c r="K222" s="4"/>
      <c r="L222" s="4"/>
      <c r="M222" s="4"/>
      <c r="O222" s="2"/>
      <c r="P222" s="5"/>
      <c r="Q222" s="3"/>
      <c r="R222" s="5"/>
      <c r="S222" s="3"/>
      <c r="T222" s="3"/>
      <c r="U222" s="4"/>
      <c r="Z222" s="2"/>
    </row>
    <row r="223" spans="1:26" x14ac:dyDescent="0.25">
      <c r="B223" t="s">
        <v>25</v>
      </c>
      <c r="D223" s="2">
        <v>40543</v>
      </c>
      <c r="E223" s="5">
        <v>50.19</v>
      </c>
      <c r="F223">
        <v>-1</v>
      </c>
      <c r="G223" s="5">
        <f t="shared" ref="G223" si="410">(+E223-E222)/E222*F222*100</f>
        <v>-0.17964071856286687</v>
      </c>
      <c r="H223" s="3">
        <f t="shared" ref="H223" si="411">I222*G223/100</f>
        <v>-748.78379580102626</v>
      </c>
      <c r="I223" s="3">
        <f t="shared" si="321"/>
        <v>416074.19586678734</v>
      </c>
      <c r="J223" s="4">
        <f>(I223-I189)/I189*100</f>
        <v>21.803666823176989</v>
      </c>
      <c r="K223" s="4">
        <f>(E223-E189)/E189*100</f>
        <v>19.899665551839458</v>
      </c>
      <c r="L223" s="4">
        <v>26.8</v>
      </c>
      <c r="M223" s="4"/>
      <c r="O223" s="2"/>
      <c r="P223" s="5"/>
      <c r="Q223" s="3"/>
      <c r="R223" s="5"/>
      <c r="S223" s="3"/>
      <c r="T223" s="3"/>
      <c r="U223" s="4"/>
      <c r="Z223" s="2"/>
    </row>
    <row r="224" spans="1:26" x14ac:dyDescent="0.25">
      <c r="A224" s="1">
        <v>2011</v>
      </c>
      <c r="B224">
        <v>1</v>
      </c>
      <c r="C224" t="s">
        <v>2</v>
      </c>
      <c r="D224" s="2">
        <v>40544</v>
      </c>
      <c r="E224" s="5">
        <v>50.8</v>
      </c>
      <c r="F224">
        <v>1</v>
      </c>
      <c r="G224" s="5">
        <f t="shared" ref="G224" si="412">(+E224-E223)/E223*F223*100</f>
        <v>-1.2153815501095824</v>
      </c>
      <c r="H224" s="3">
        <f t="shared" ref="H224" si="413">I223*G224/100</f>
        <v>-5056.8890113317402</v>
      </c>
      <c r="I224" s="3">
        <f t="shared" si="321"/>
        <v>411017.30685545562</v>
      </c>
      <c r="J224" s="4"/>
      <c r="K224" s="4"/>
      <c r="L224" s="4"/>
      <c r="M224" s="4"/>
      <c r="O224" s="2"/>
      <c r="P224" s="5"/>
      <c r="Q224" s="3"/>
      <c r="R224" s="5"/>
      <c r="S224" s="3"/>
      <c r="T224" s="3"/>
      <c r="U224" s="4"/>
      <c r="Z224" s="2"/>
    </row>
    <row r="225" spans="2:26" x14ac:dyDescent="0.25">
      <c r="B225">
        <v>2</v>
      </c>
      <c r="C225" t="s">
        <v>1</v>
      </c>
      <c r="D225" s="2">
        <v>40563</v>
      </c>
      <c r="E225" s="5">
        <v>51.6</v>
      </c>
      <c r="F225">
        <v>-1</v>
      </c>
      <c r="G225" s="5">
        <f t="shared" ref="G225" si="414">(+E225-E224)/E224*F224*100</f>
        <v>1.574803149606308</v>
      </c>
      <c r="H225" s="3">
        <f t="shared" ref="H225" si="415">I224*G225/100</f>
        <v>6472.7134937867386</v>
      </c>
      <c r="I225" s="3">
        <f t="shared" si="321"/>
        <v>417490.02034924238</v>
      </c>
      <c r="J225" s="4"/>
      <c r="K225" s="4"/>
      <c r="L225" s="4"/>
      <c r="M225" s="4"/>
      <c r="O225" s="2"/>
      <c r="P225" s="5"/>
      <c r="Q225" s="3"/>
      <c r="R225" s="5"/>
      <c r="S225" s="3"/>
      <c r="T225" s="3"/>
      <c r="U225" s="4"/>
      <c r="Z225" s="2"/>
    </row>
    <row r="226" spans="2:26" x14ac:dyDescent="0.25">
      <c r="B226">
        <v>3</v>
      </c>
      <c r="C226" t="s">
        <v>2</v>
      </c>
      <c r="D226" s="2">
        <v>40568</v>
      </c>
      <c r="E226" s="5">
        <v>51.9</v>
      </c>
      <c r="F226">
        <v>1</v>
      </c>
      <c r="G226" s="5">
        <f t="shared" ref="G226" si="416">(+E226-E225)/E225*F225*100</f>
        <v>-0.58139534883720378</v>
      </c>
      <c r="H226" s="3">
        <f t="shared" ref="H226" si="417">I225*G226/100</f>
        <v>-2427.2675601699907</v>
      </c>
      <c r="I226" s="3">
        <f t="shared" si="321"/>
        <v>415062.7527890724</v>
      </c>
      <c r="J226" s="4"/>
      <c r="K226" s="4"/>
      <c r="L226" s="4"/>
      <c r="M226" s="4"/>
      <c r="O226" s="2"/>
      <c r="P226" s="5"/>
      <c r="Q226" s="3"/>
      <c r="R226" s="5"/>
      <c r="S226" s="3"/>
      <c r="T226" s="3"/>
      <c r="U226" s="4"/>
      <c r="Z226" s="2"/>
    </row>
    <row r="227" spans="2:26" x14ac:dyDescent="0.25">
      <c r="B227">
        <v>4</v>
      </c>
      <c r="C227" t="s">
        <v>1</v>
      </c>
      <c r="D227" s="2">
        <v>40571</v>
      </c>
      <c r="E227" s="5">
        <v>51.8</v>
      </c>
      <c r="F227">
        <v>-1</v>
      </c>
      <c r="G227" s="5">
        <f t="shared" ref="G227" si="418">(+E227-E226)/E226*F226*100</f>
        <v>-0.19267822736031104</v>
      </c>
      <c r="H227" s="3">
        <f t="shared" ref="H227" si="419">I226*G227/100</f>
        <v>-799.73555450689469</v>
      </c>
      <c r="I227" s="3">
        <f t="shared" si="321"/>
        <v>414263.01723456552</v>
      </c>
      <c r="J227" s="4"/>
      <c r="K227" s="4"/>
      <c r="L227" s="4"/>
      <c r="M227" s="4"/>
      <c r="O227" s="2"/>
      <c r="P227" s="5"/>
      <c r="Q227" s="3"/>
      <c r="R227" s="5"/>
      <c r="S227" s="3"/>
      <c r="T227" s="3"/>
      <c r="U227" s="4"/>
      <c r="Z227" s="2"/>
    </row>
    <row r="228" spans="2:26" x14ac:dyDescent="0.25">
      <c r="B228">
        <v>5</v>
      </c>
      <c r="C228" t="s">
        <v>2</v>
      </c>
      <c r="D228" s="2">
        <v>40575</v>
      </c>
      <c r="E228" s="5">
        <v>52.1</v>
      </c>
      <c r="F228">
        <v>1</v>
      </c>
      <c r="G228" s="5">
        <f t="shared" ref="G228" si="420">(+E228-E227)/E227*F227*100</f>
        <v>-0.57915057915058743</v>
      </c>
      <c r="H228" s="3">
        <f t="shared" ref="H228" si="421">I227*G228/100</f>
        <v>-2399.2066635206838</v>
      </c>
      <c r="I228" s="3">
        <f t="shared" si="321"/>
        <v>411863.81057104486</v>
      </c>
      <c r="J228" s="4"/>
      <c r="K228" s="4"/>
      <c r="L228" s="4"/>
      <c r="M228" s="4"/>
      <c r="O228" s="2"/>
      <c r="P228" s="5"/>
      <c r="Q228" s="3"/>
      <c r="R228" s="5"/>
      <c r="S228" s="3"/>
      <c r="T228" s="3"/>
      <c r="U228" s="4"/>
      <c r="Z228" s="2"/>
    </row>
    <row r="229" spans="2:26" x14ac:dyDescent="0.25">
      <c r="B229">
        <v>6</v>
      </c>
      <c r="C229" t="s">
        <v>1</v>
      </c>
      <c r="D229" s="2">
        <v>40596</v>
      </c>
      <c r="E229" s="5">
        <v>53.2</v>
      </c>
      <c r="F229">
        <v>-1</v>
      </c>
      <c r="G229" s="5">
        <f t="shared" ref="G229" si="422">(+E229-E228)/E228*F228*100</f>
        <v>2.1113243761996188</v>
      </c>
      <c r="H229" s="3">
        <f t="shared" ref="H229" si="423">I228*G229/100</f>
        <v>8695.7810293310922</v>
      </c>
      <c r="I229" s="3">
        <f t="shared" si="321"/>
        <v>420559.59160037595</v>
      </c>
      <c r="J229" s="4"/>
      <c r="K229" s="4"/>
      <c r="L229" s="4"/>
      <c r="M229" s="4"/>
      <c r="O229" s="2"/>
      <c r="P229" s="5"/>
      <c r="Q229" s="3"/>
      <c r="R229" s="5"/>
      <c r="S229" s="3"/>
      <c r="T229" s="3"/>
      <c r="U229" s="4"/>
      <c r="Z229" s="2"/>
    </row>
    <row r="230" spans="2:26" x14ac:dyDescent="0.25">
      <c r="B230">
        <v>7</v>
      </c>
      <c r="C230" t="s">
        <v>2</v>
      </c>
      <c r="D230" s="7">
        <v>40599</v>
      </c>
      <c r="E230" s="5">
        <v>53.2</v>
      </c>
      <c r="F230">
        <v>1</v>
      </c>
      <c r="G230" s="5">
        <f t="shared" ref="G230" si="424">(+E230-E229)/E229*F229*100</f>
        <v>0</v>
      </c>
      <c r="H230" s="3">
        <f t="shared" ref="H230" si="425">I229*G230/100</f>
        <v>0</v>
      </c>
      <c r="I230" s="3">
        <f t="shared" si="321"/>
        <v>420559.59160037595</v>
      </c>
      <c r="J230" s="4"/>
      <c r="K230" s="4"/>
      <c r="L230" s="4"/>
      <c r="M230" s="4"/>
      <c r="O230" s="2"/>
      <c r="P230" s="5"/>
      <c r="Q230" s="3"/>
      <c r="R230" s="5"/>
      <c r="S230" s="3"/>
      <c r="T230" s="3"/>
      <c r="U230" s="4"/>
      <c r="Z230" s="2"/>
    </row>
    <row r="231" spans="2:26" x14ac:dyDescent="0.25">
      <c r="B231">
        <v>8</v>
      </c>
      <c r="C231" t="s">
        <v>1</v>
      </c>
      <c r="D231" s="2">
        <v>40609</v>
      </c>
      <c r="E231" s="5">
        <v>52.9</v>
      </c>
      <c r="F231">
        <v>-1</v>
      </c>
      <c r="G231" s="5">
        <f t="shared" ref="G231:G260" si="426">(+E231-E230)/E230*F230*100</f>
        <v>-0.56390977443609813</v>
      </c>
      <c r="H231" s="3">
        <f t="shared" ref="H231:H260" si="427">I230*G231/100</f>
        <v>-2371.5766443630555</v>
      </c>
      <c r="I231" s="3">
        <f t="shared" ref="I231:I260" si="428">I230+H231</f>
        <v>418188.01495601289</v>
      </c>
      <c r="J231" s="4"/>
      <c r="K231" s="4"/>
      <c r="L231" s="4"/>
      <c r="M231" s="4"/>
      <c r="O231" s="2"/>
      <c r="P231" s="5"/>
      <c r="Q231" s="3"/>
      <c r="R231" s="5"/>
      <c r="S231" s="3"/>
      <c r="T231" s="3"/>
      <c r="U231" s="4"/>
      <c r="Z231" s="2"/>
    </row>
    <row r="232" spans="2:26" x14ac:dyDescent="0.25">
      <c r="B232">
        <v>9</v>
      </c>
      <c r="C232" t="s">
        <v>2</v>
      </c>
      <c r="D232" s="2">
        <v>40626</v>
      </c>
      <c r="E232" s="5">
        <v>51.75</v>
      </c>
      <c r="F232">
        <v>1</v>
      </c>
      <c r="G232" s="5">
        <f t="shared" si="426"/>
        <v>2.1739130434782585</v>
      </c>
      <c r="H232" s="3">
        <f t="shared" si="427"/>
        <v>9091.0438033915761</v>
      </c>
      <c r="I232" s="3">
        <f t="shared" si="428"/>
        <v>427279.05875940446</v>
      </c>
      <c r="J232" s="4"/>
      <c r="K232" s="4"/>
      <c r="L232" s="4"/>
      <c r="M232" s="4"/>
      <c r="O232" s="2"/>
      <c r="P232" s="5"/>
      <c r="Q232" s="3"/>
      <c r="R232" s="5"/>
      <c r="S232" s="3"/>
      <c r="T232" s="3"/>
      <c r="Z232" s="2"/>
    </row>
    <row r="233" spans="2:26" x14ac:dyDescent="0.25">
      <c r="B233">
        <v>10</v>
      </c>
      <c r="C233" t="s">
        <v>1</v>
      </c>
      <c r="D233" s="2">
        <v>40644</v>
      </c>
      <c r="E233" s="5">
        <v>52.4</v>
      </c>
      <c r="F233">
        <v>-1</v>
      </c>
      <c r="G233" s="5">
        <f t="shared" si="426"/>
        <v>1.2560386473429923</v>
      </c>
      <c r="H233" s="3">
        <f t="shared" si="427"/>
        <v>5366.7901100214931</v>
      </c>
      <c r="I233" s="3">
        <f t="shared" si="428"/>
        <v>432645.84886942594</v>
      </c>
      <c r="J233" s="4"/>
      <c r="K233" s="4"/>
      <c r="L233" s="4"/>
      <c r="M233" s="4"/>
      <c r="O233" s="2"/>
      <c r="P233" s="5"/>
      <c r="Q233" s="3"/>
      <c r="R233" s="5"/>
      <c r="S233" s="3"/>
      <c r="T233" s="3"/>
      <c r="U233" s="4"/>
      <c r="Z233" s="2"/>
    </row>
    <row r="234" spans="2:26" x14ac:dyDescent="0.25">
      <c r="B234">
        <v>11</v>
      </c>
      <c r="C234" t="s">
        <v>2</v>
      </c>
      <c r="D234" s="2">
        <v>40653</v>
      </c>
      <c r="E234" s="5">
        <v>52.7</v>
      </c>
      <c r="F234">
        <v>1</v>
      </c>
      <c r="G234" s="5">
        <f t="shared" si="426"/>
        <v>-0.57251908396947382</v>
      </c>
      <c r="H234" s="3">
        <f t="shared" si="427"/>
        <v>-2476.9800507791915</v>
      </c>
      <c r="I234" s="3">
        <f t="shared" si="428"/>
        <v>430168.86881864676</v>
      </c>
      <c r="J234" s="4"/>
      <c r="K234" s="4"/>
      <c r="L234" s="4"/>
      <c r="M234" s="4"/>
      <c r="O234" s="2"/>
      <c r="P234" s="5"/>
      <c r="Q234" s="3"/>
      <c r="R234" s="5"/>
      <c r="S234" s="3"/>
      <c r="T234" s="3"/>
      <c r="U234" s="4"/>
      <c r="Z234" s="2"/>
    </row>
    <row r="235" spans="2:26" x14ac:dyDescent="0.25">
      <c r="B235">
        <v>12</v>
      </c>
      <c r="C235" t="s">
        <v>1</v>
      </c>
      <c r="D235" s="2">
        <v>40668</v>
      </c>
      <c r="E235" s="5">
        <v>53.7</v>
      </c>
      <c r="F235">
        <v>-1</v>
      </c>
      <c r="G235" s="5">
        <f t="shared" si="426"/>
        <v>1.8975332068311195</v>
      </c>
      <c r="H235" s="3">
        <f t="shared" si="427"/>
        <v>8162.59713128362</v>
      </c>
      <c r="I235" s="3">
        <f t="shared" si="428"/>
        <v>438331.46594993037</v>
      </c>
      <c r="J235" s="4"/>
      <c r="K235" s="4"/>
      <c r="L235" s="4"/>
      <c r="M235" s="4"/>
      <c r="O235" s="2"/>
      <c r="P235" s="5"/>
      <c r="Q235" s="3"/>
      <c r="R235" s="5"/>
      <c r="S235" s="3"/>
      <c r="T235" s="3"/>
      <c r="U235" s="4"/>
      <c r="Z235" s="2"/>
    </row>
    <row r="236" spans="2:26" x14ac:dyDescent="0.25">
      <c r="B236">
        <v>13</v>
      </c>
      <c r="C236" t="s">
        <v>2</v>
      </c>
      <c r="D236" s="2">
        <v>40673</v>
      </c>
      <c r="E236" s="5">
        <v>54.3</v>
      </c>
      <c r="F236">
        <v>1</v>
      </c>
      <c r="G236" s="5">
        <f t="shared" si="426"/>
        <v>-1.1173184357541792</v>
      </c>
      <c r="H236" s="3">
        <f t="shared" si="427"/>
        <v>-4897.5582787701251</v>
      </c>
      <c r="I236" s="3">
        <f t="shared" si="428"/>
        <v>433433.90767116024</v>
      </c>
      <c r="J236" s="4"/>
      <c r="K236" s="4"/>
      <c r="L236" s="4"/>
      <c r="M236" s="4"/>
      <c r="O236" s="2"/>
      <c r="P236" s="5"/>
      <c r="Q236" s="3"/>
      <c r="R236" s="5"/>
      <c r="S236" s="3"/>
      <c r="T236" s="3"/>
      <c r="U236" s="4"/>
      <c r="Z236" s="2"/>
    </row>
    <row r="237" spans="2:26" x14ac:dyDescent="0.25">
      <c r="B237">
        <v>14</v>
      </c>
      <c r="C237" t="s">
        <v>1</v>
      </c>
      <c r="D237" s="2">
        <v>40676</v>
      </c>
      <c r="E237" s="5">
        <v>53.9</v>
      </c>
      <c r="F237">
        <v>-1</v>
      </c>
      <c r="G237" s="5">
        <f t="shared" si="426"/>
        <v>-0.73664825046040261</v>
      </c>
      <c r="H237" s="3">
        <f t="shared" si="427"/>
        <v>-3192.8832977617585</v>
      </c>
      <c r="I237" s="3">
        <f t="shared" si="428"/>
        <v>430241.02437339845</v>
      </c>
      <c r="J237" s="4"/>
      <c r="K237" s="4"/>
      <c r="L237" s="4"/>
      <c r="M237" s="4"/>
      <c r="O237" s="2"/>
      <c r="P237" s="5"/>
      <c r="Q237" s="3"/>
      <c r="R237" s="5"/>
      <c r="S237" s="3"/>
      <c r="T237" s="3"/>
      <c r="U237" s="4"/>
      <c r="Z237" s="2"/>
    </row>
    <row r="238" spans="2:26" x14ac:dyDescent="0.25">
      <c r="B238">
        <v>15</v>
      </c>
      <c r="C238" t="s">
        <v>2</v>
      </c>
      <c r="D238" s="2">
        <v>40694</v>
      </c>
      <c r="E238" s="5">
        <v>53.3</v>
      </c>
      <c r="F238">
        <v>1</v>
      </c>
      <c r="G238" s="5">
        <f t="shared" si="426"/>
        <v>1.1131725417439731</v>
      </c>
      <c r="H238" s="3">
        <f t="shared" si="427"/>
        <v>4789.3249466426669</v>
      </c>
      <c r="I238" s="3">
        <f t="shared" si="428"/>
        <v>435030.34932004113</v>
      </c>
      <c r="J238" s="4"/>
      <c r="K238" s="4"/>
      <c r="L238" s="4"/>
      <c r="M238" s="4"/>
      <c r="O238" s="2"/>
      <c r="P238" s="5"/>
      <c r="Q238" s="3"/>
      <c r="R238" s="5"/>
      <c r="S238" s="3"/>
      <c r="T238" s="3"/>
      <c r="U238" s="4"/>
      <c r="Z238" s="2"/>
    </row>
    <row r="239" spans="2:26" x14ac:dyDescent="0.25">
      <c r="B239">
        <v>16</v>
      </c>
      <c r="C239" t="s">
        <v>1</v>
      </c>
      <c r="D239" s="2">
        <v>40695</v>
      </c>
      <c r="E239" s="5">
        <v>52.7</v>
      </c>
      <c r="F239">
        <v>-1</v>
      </c>
      <c r="G239" s="5">
        <f t="shared" si="426"/>
        <v>-1.1257035647279443</v>
      </c>
      <c r="H239" s="3">
        <f t="shared" si="427"/>
        <v>-4897.1521499441315</v>
      </c>
      <c r="I239" s="3">
        <f t="shared" si="428"/>
        <v>430133.19717009697</v>
      </c>
      <c r="J239" s="4"/>
      <c r="K239" s="4"/>
      <c r="L239" s="4"/>
      <c r="M239" s="4"/>
      <c r="O239" s="2"/>
      <c r="P239" s="5"/>
      <c r="Q239" s="3"/>
      <c r="R239" s="5"/>
      <c r="S239" s="3"/>
      <c r="T239" s="3"/>
      <c r="U239" s="4"/>
      <c r="Z239" s="2"/>
    </row>
    <row r="240" spans="2:26" x14ac:dyDescent="0.25">
      <c r="B240">
        <v>17</v>
      </c>
      <c r="C240" t="s">
        <v>2</v>
      </c>
      <c r="D240" s="2">
        <v>40715</v>
      </c>
      <c r="E240" s="5">
        <v>51</v>
      </c>
      <c r="F240">
        <v>1</v>
      </c>
      <c r="G240" s="5">
        <f t="shared" si="426"/>
        <v>3.2258064516129088</v>
      </c>
      <c r="H240" s="3">
        <f t="shared" si="427"/>
        <v>13875.264424841862</v>
      </c>
      <c r="I240" s="3">
        <f t="shared" si="428"/>
        <v>444008.46159493882</v>
      </c>
      <c r="J240" s="4"/>
      <c r="K240" s="4"/>
      <c r="L240" s="4"/>
      <c r="M240" s="4"/>
      <c r="O240" s="2"/>
      <c r="P240" s="5"/>
      <c r="Q240" s="3"/>
      <c r="R240" s="5"/>
      <c r="S240" s="3"/>
      <c r="T240" s="3"/>
      <c r="U240" s="4"/>
      <c r="Z240" s="2"/>
    </row>
    <row r="241" spans="1:26" x14ac:dyDescent="0.25">
      <c r="B241">
        <v>18</v>
      </c>
      <c r="C241" t="s">
        <v>1</v>
      </c>
      <c r="D241" s="2">
        <v>40738</v>
      </c>
      <c r="E241" s="5">
        <v>52.9</v>
      </c>
      <c r="F241">
        <v>-1</v>
      </c>
      <c r="G241" s="5">
        <f t="shared" si="426"/>
        <v>3.7254901960784284</v>
      </c>
      <c r="H241" s="3">
        <f t="shared" si="427"/>
        <v>16541.4917064781</v>
      </c>
      <c r="I241" s="3">
        <f t="shared" si="428"/>
        <v>460549.95330141694</v>
      </c>
      <c r="J241" s="4"/>
      <c r="N241" s="6"/>
      <c r="O241" s="7"/>
      <c r="P241" s="5"/>
      <c r="Q241" s="3"/>
      <c r="R241" s="5"/>
      <c r="S241" s="3"/>
      <c r="T241" s="3"/>
      <c r="U241" s="4"/>
      <c r="Z241" s="2"/>
    </row>
    <row r="242" spans="1:26" x14ac:dyDescent="0.25">
      <c r="B242">
        <v>19</v>
      </c>
      <c r="C242" t="s">
        <v>2</v>
      </c>
      <c r="D242" s="2">
        <v>40743</v>
      </c>
      <c r="E242" s="5">
        <v>54</v>
      </c>
      <c r="F242">
        <v>1</v>
      </c>
      <c r="G242" s="5">
        <f t="shared" si="426"/>
        <v>-2.0793950850661655</v>
      </c>
      <c r="H242" s="3">
        <f t="shared" si="427"/>
        <v>-9576.653093224184</v>
      </c>
      <c r="I242" s="3">
        <f t="shared" si="428"/>
        <v>450973.30020819278</v>
      </c>
      <c r="J242" s="4"/>
      <c r="N242" s="6"/>
      <c r="O242" s="7"/>
      <c r="P242" s="5"/>
      <c r="Q242" s="3"/>
      <c r="R242" s="5"/>
      <c r="S242" s="3"/>
      <c r="T242" s="3"/>
      <c r="U242" s="4"/>
      <c r="Z242" s="2"/>
    </row>
    <row r="243" spans="1:26" x14ac:dyDescent="0.25">
      <c r="B243">
        <v>20</v>
      </c>
      <c r="C243" t="s">
        <v>1</v>
      </c>
      <c r="D243" s="2">
        <v>40751</v>
      </c>
      <c r="E243" s="5">
        <v>53.6</v>
      </c>
      <c r="F243">
        <v>-1</v>
      </c>
      <c r="G243" s="5">
        <f t="shared" si="426"/>
        <v>-0.74074074074073804</v>
      </c>
      <c r="H243" s="3">
        <f t="shared" si="427"/>
        <v>-3340.5429645051195</v>
      </c>
      <c r="I243" s="3">
        <f t="shared" si="428"/>
        <v>447632.75724368764</v>
      </c>
      <c r="J243" s="4"/>
      <c r="K243" s="4"/>
      <c r="L243" s="4"/>
      <c r="M243" s="4"/>
      <c r="O243" s="2"/>
      <c r="P243" s="5"/>
      <c r="Q243" s="3"/>
      <c r="R243" s="5"/>
      <c r="S243" s="3"/>
      <c r="T243" s="3"/>
      <c r="U243" s="4"/>
      <c r="Z243" s="2"/>
    </row>
    <row r="244" spans="1:26" x14ac:dyDescent="0.25">
      <c r="B244">
        <v>21</v>
      </c>
      <c r="C244" t="s">
        <v>2</v>
      </c>
      <c r="D244" s="2">
        <v>40781</v>
      </c>
      <c r="E244" s="5">
        <v>49</v>
      </c>
      <c r="F244">
        <v>1</v>
      </c>
      <c r="G244" s="5">
        <f t="shared" si="426"/>
        <v>8.5820895522388092</v>
      </c>
      <c r="H244" s="3">
        <f t="shared" si="427"/>
        <v>38416.244091809029</v>
      </c>
      <c r="I244" s="3">
        <f t="shared" si="428"/>
        <v>486049.00133549666</v>
      </c>
      <c r="J244" s="4"/>
      <c r="K244" s="4"/>
      <c r="L244" s="4"/>
      <c r="M244" s="4"/>
      <c r="O244" s="2"/>
      <c r="P244" s="5"/>
      <c r="Q244" s="3"/>
      <c r="R244" s="5"/>
      <c r="S244" s="3"/>
      <c r="T244" s="3"/>
      <c r="U244" s="4"/>
      <c r="Z244" s="2"/>
    </row>
    <row r="245" spans="1:26" x14ac:dyDescent="0.25">
      <c r="B245">
        <v>22</v>
      </c>
      <c r="C245" t="s">
        <v>1</v>
      </c>
      <c r="D245" s="2">
        <v>40788</v>
      </c>
      <c r="E245" s="5">
        <v>49.3</v>
      </c>
      <c r="F245">
        <v>-1</v>
      </c>
      <c r="G245" s="5">
        <f t="shared" si="426"/>
        <v>0.6122448979591778</v>
      </c>
      <c r="H245" s="3">
        <f t="shared" si="427"/>
        <v>2975.8102122581145</v>
      </c>
      <c r="I245" s="3">
        <f t="shared" si="428"/>
        <v>489024.8115477548</v>
      </c>
      <c r="J245" s="4"/>
      <c r="K245" s="4"/>
      <c r="L245" s="4"/>
      <c r="M245" s="4"/>
      <c r="O245" s="2"/>
      <c r="P245" s="5"/>
      <c r="Q245" s="3"/>
      <c r="R245" s="5"/>
      <c r="S245" s="3"/>
      <c r="T245" s="3"/>
      <c r="U245" s="4"/>
      <c r="Z245" s="2"/>
    </row>
    <row r="246" spans="1:26" x14ac:dyDescent="0.25">
      <c r="B246">
        <v>23</v>
      </c>
      <c r="C246" t="s">
        <v>2</v>
      </c>
      <c r="D246" s="2">
        <v>40793</v>
      </c>
      <c r="E246" s="5">
        <v>50</v>
      </c>
      <c r="F246">
        <v>1</v>
      </c>
      <c r="G246" s="5">
        <f t="shared" si="426"/>
        <v>-1.4198782961460505</v>
      </c>
      <c r="H246" s="3">
        <f t="shared" si="427"/>
        <v>-6943.5571619356961</v>
      </c>
      <c r="I246" s="3">
        <f t="shared" si="428"/>
        <v>482081.25438581908</v>
      </c>
      <c r="J246" s="4"/>
      <c r="L246" s="4"/>
      <c r="M246" s="4"/>
      <c r="O246" s="2"/>
      <c r="P246" s="5"/>
      <c r="Q246" s="3"/>
      <c r="R246" s="5"/>
      <c r="S246" s="3"/>
      <c r="T246" s="3"/>
      <c r="U246" s="4"/>
      <c r="Z246" s="2"/>
    </row>
    <row r="247" spans="1:26" x14ac:dyDescent="0.25">
      <c r="A247" s="1"/>
      <c r="B247">
        <v>24</v>
      </c>
      <c r="C247" t="s">
        <v>1</v>
      </c>
      <c r="D247" s="2">
        <v>40808</v>
      </c>
      <c r="E247" s="5">
        <v>50.3</v>
      </c>
      <c r="F247">
        <v>-1</v>
      </c>
      <c r="G247" s="5">
        <f t="shared" si="426"/>
        <v>0.59999999999999432</v>
      </c>
      <c r="H247" s="3">
        <f t="shared" si="427"/>
        <v>2892.4875263148874</v>
      </c>
      <c r="I247" s="3">
        <f t="shared" si="428"/>
        <v>484973.74191213399</v>
      </c>
      <c r="J247" s="4"/>
      <c r="K247" s="4"/>
      <c r="L247" s="4"/>
      <c r="M247" s="4"/>
      <c r="O247" s="2"/>
      <c r="P247" s="5"/>
      <c r="Q247" s="3"/>
      <c r="R247" s="5"/>
      <c r="S247" s="3"/>
      <c r="T247" s="3"/>
      <c r="U247" s="4"/>
      <c r="Z247" s="2"/>
    </row>
    <row r="248" spans="1:26" x14ac:dyDescent="0.25">
      <c r="B248">
        <v>25</v>
      </c>
      <c r="C248" t="s">
        <v>2</v>
      </c>
      <c r="D248" s="2">
        <v>40813</v>
      </c>
      <c r="E248" s="5">
        <v>51.2</v>
      </c>
      <c r="F248">
        <v>1</v>
      </c>
      <c r="G248" s="5">
        <f t="shared" si="426"/>
        <v>-1.789264413518898</v>
      </c>
      <c r="H248" s="3">
        <f t="shared" si="427"/>
        <v>-8677.4625789447982</v>
      </c>
      <c r="I248" s="3">
        <f t="shared" si="428"/>
        <v>476296.27933318919</v>
      </c>
      <c r="J248" s="4"/>
      <c r="K248" s="4"/>
      <c r="L248" s="4"/>
      <c r="M248" s="4"/>
      <c r="O248" s="2"/>
      <c r="P248" s="5"/>
      <c r="Q248" s="3"/>
      <c r="R248" s="5"/>
      <c r="S248" s="3"/>
      <c r="T248" s="3"/>
      <c r="U248" s="4"/>
      <c r="Z248" s="2"/>
    </row>
    <row r="249" spans="1:26" x14ac:dyDescent="0.25">
      <c r="B249">
        <v>26</v>
      </c>
      <c r="C249" t="s">
        <v>1</v>
      </c>
      <c r="D249" s="2">
        <v>40814</v>
      </c>
      <c r="E249" s="5">
        <v>50.5</v>
      </c>
      <c r="F249">
        <v>-1</v>
      </c>
      <c r="G249" s="5">
        <f t="shared" si="426"/>
        <v>-1.3671875000000056</v>
      </c>
      <c r="H249" s="3">
        <f t="shared" si="427"/>
        <v>-6511.8631940084715</v>
      </c>
      <c r="I249" s="3">
        <f t="shared" si="428"/>
        <v>469784.41613918071</v>
      </c>
      <c r="J249" s="4"/>
      <c r="K249" s="4"/>
      <c r="L249" s="4"/>
      <c r="M249" s="4"/>
      <c r="O249" s="2"/>
      <c r="P249" s="5"/>
      <c r="Q249" s="3"/>
      <c r="R249" s="5"/>
      <c r="S249" s="3"/>
      <c r="T249" s="3"/>
      <c r="U249" s="4"/>
      <c r="Z249" s="2"/>
    </row>
    <row r="250" spans="1:26" x14ac:dyDescent="0.25">
      <c r="B250">
        <v>27</v>
      </c>
      <c r="C250" t="s">
        <v>2</v>
      </c>
      <c r="D250" s="2">
        <v>40822</v>
      </c>
      <c r="E250" s="5">
        <v>50</v>
      </c>
      <c r="F250">
        <v>1</v>
      </c>
      <c r="G250" s="5">
        <f t="shared" si="426"/>
        <v>0.99009900990099009</v>
      </c>
      <c r="H250" s="3">
        <f t="shared" si="427"/>
        <v>4651.3308528631751</v>
      </c>
      <c r="I250" s="3">
        <f t="shared" si="428"/>
        <v>474435.74699204392</v>
      </c>
      <c r="J250" s="4"/>
      <c r="K250" s="4"/>
      <c r="L250" s="4"/>
      <c r="M250" s="4"/>
      <c r="O250" s="2"/>
      <c r="P250" s="5"/>
      <c r="Q250" s="3"/>
      <c r="R250" s="5"/>
      <c r="S250" s="3"/>
      <c r="T250" s="3"/>
      <c r="U250" s="4"/>
      <c r="Z250" s="2"/>
    </row>
    <row r="251" spans="1:26" x14ac:dyDescent="0.25">
      <c r="B251">
        <v>28</v>
      </c>
      <c r="C251" t="s">
        <v>1</v>
      </c>
      <c r="D251" s="2">
        <v>40848</v>
      </c>
      <c r="E251" s="5">
        <v>52.8</v>
      </c>
      <c r="F251">
        <v>-1</v>
      </c>
      <c r="G251" s="5">
        <f t="shared" si="426"/>
        <v>5.5999999999999943</v>
      </c>
      <c r="H251" s="3">
        <f t="shared" si="427"/>
        <v>26568.401831554431</v>
      </c>
      <c r="I251" s="3">
        <f t="shared" si="428"/>
        <v>501004.14882359834</v>
      </c>
      <c r="J251" s="4"/>
      <c r="K251" s="4"/>
      <c r="L251" s="4"/>
      <c r="M251" s="4"/>
      <c r="O251" s="2"/>
      <c r="P251" s="5"/>
      <c r="Q251" s="3"/>
      <c r="R251" s="5"/>
      <c r="S251" s="3"/>
      <c r="T251" s="3"/>
      <c r="Z251" s="2"/>
    </row>
    <row r="252" spans="1:26" x14ac:dyDescent="0.25">
      <c r="B252">
        <v>29</v>
      </c>
      <c r="C252" t="s">
        <v>2</v>
      </c>
      <c r="D252" s="2">
        <v>40850</v>
      </c>
      <c r="E252" s="5">
        <v>53.3</v>
      </c>
      <c r="F252">
        <v>1</v>
      </c>
      <c r="G252" s="5">
        <f t="shared" si="426"/>
        <v>-0.94696969696969702</v>
      </c>
      <c r="H252" s="3">
        <f t="shared" si="427"/>
        <v>-4744.3574699204391</v>
      </c>
      <c r="I252" s="3">
        <f t="shared" si="428"/>
        <v>496259.79135367792</v>
      </c>
      <c r="J252" s="4"/>
      <c r="K252" s="4"/>
      <c r="L252" s="4"/>
      <c r="M252" s="4"/>
      <c r="O252" s="2"/>
      <c r="P252" s="5"/>
      <c r="Q252" s="3"/>
      <c r="R252" s="5"/>
      <c r="S252" s="3"/>
      <c r="T252" s="3"/>
      <c r="U252" s="4"/>
      <c r="Z252" s="2"/>
    </row>
    <row r="253" spans="1:26" x14ac:dyDescent="0.25">
      <c r="B253">
        <v>30</v>
      </c>
      <c r="C253" t="s">
        <v>1</v>
      </c>
      <c r="D253" s="2">
        <v>40856</v>
      </c>
      <c r="E253" s="5">
        <v>53.2</v>
      </c>
      <c r="F253">
        <v>-1</v>
      </c>
      <c r="G253" s="5">
        <f t="shared" si="426"/>
        <v>-0.18761726078798185</v>
      </c>
      <c r="H253" s="3">
        <f t="shared" si="427"/>
        <v>-931.06902692992458</v>
      </c>
      <c r="I253" s="3">
        <f t="shared" si="428"/>
        <v>495328.72232674801</v>
      </c>
      <c r="J253" s="4"/>
      <c r="K253" s="4"/>
      <c r="L253" s="4"/>
      <c r="M253" s="4"/>
      <c r="N253" s="6"/>
      <c r="O253" s="7"/>
      <c r="P253" s="5"/>
      <c r="Q253" s="3"/>
      <c r="R253" s="5"/>
      <c r="S253" s="3"/>
      <c r="T253" s="3"/>
      <c r="Z253" s="2"/>
    </row>
    <row r="254" spans="1:26" x14ac:dyDescent="0.25">
      <c r="B254">
        <v>31</v>
      </c>
      <c r="C254" t="s">
        <v>2</v>
      </c>
      <c r="D254" s="2">
        <v>40858</v>
      </c>
      <c r="E254" s="5">
        <v>53.5</v>
      </c>
      <c r="F254">
        <v>1</v>
      </c>
      <c r="G254" s="5">
        <f t="shared" si="426"/>
        <v>-0.56390977443608481</v>
      </c>
      <c r="H254" s="3">
        <f t="shared" si="427"/>
        <v>-2793.2070807899058</v>
      </c>
      <c r="I254" s="3">
        <f t="shared" si="428"/>
        <v>492535.51524595811</v>
      </c>
      <c r="J254" s="4"/>
      <c r="K254" s="4"/>
      <c r="L254" s="4"/>
      <c r="M254" s="4"/>
      <c r="N254" s="6"/>
      <c r="O254" s="7"/>
      <c r="P254" s="5"/>
      <c r="Q254" s="3"/>
      <c r="R254" s="5"/>
      <c r="S254" s="3"/>
      <c r="T254" s="3"/>
      <c r="U254" s="4"/>
      <c r="Z254" s="2"/>
    </row>
    <row r="255" spans="1:26" x14ac:dyDescent="0.25">
      <c r="B255">
        <v>32</v>
      </c>
      <c r="C255" t="s">
        <v>1</v>
      </c>
      <c r="D255" s="2">
        <v>40861</v>
      </c>
      <c r="E255" s="5">
        <v>53.2</v>
      </c>
      <c r="F255">
        <v>-1</v>
      </c>
      <c r="G255" s="5">
        <f t="shared" si="426"/>
        <v>-0.56074766355139649</v>
      </c>
      <c r="H255" s="3">
        <f t="shared" si="427"/>
        <v>-2761.8813939025422</v>
      </c>
      <c r="I255" s="3">
        <f t="shared" si="428"/>
        <v>489773.63385205559</v>
      </c>
      <c r="J255" s="4"/>
      <c r="K255" s="4"/>
      <c r="L255" s="4"/>
      <c r="M255" s="4"/>
      <c r="O255" s="2"/>
      <c r="P255" s="5"/>
      <c r="Q255" s="3"/>
      <c r="R255" s="5"/>
      <c r="S255" s="3"/>
      <c r="T255" s="3"/>
      <c r="U255" s="4"/>
      <c r="Z255" s="2"/>
    </row>
    <row r="256" spans="1:26" x14ac:dyDescent="0.25">
      <c r="B256">
        <v>33</v>
      </c>
      <c r="C256" t="s">
        <v>2</v>
      </c>
      <c r="D256" s="2">
        <v>40862</v>
      </c>
      <c r="E256" s="5">
        <v>53.5</v>
      </c>
      <c r="F256">
        <v>1</v>
      </c>
      <c r="G256" s="5">
        <f t="shared" si="426"/>
        <v>-0.56390977443608481</v>
      </c>
      <c r="H256" s="3">
        <f t="shared" si="427"/>
        <v>-2761.8813939025426</v>
      </c>
      <c r="I256" s="3">
        <f t="shared" si="428"/>
        <v>487011.75245815306</v>
      </c>
      <c r="J256" s="4"/>
      <c r="K256" s="4"/>
      <c r="L256" s="4"/>
      <c r="M256" s="4"/>
      <c r="O256" s="2"/>
      <c r="P256" s="5"/>
      <c r="Q256" s="3"/>
      <c r="R256" s="5"/>
      <c r="S256" s="3"/>
      <c r="T256" s="3"/>
      <c r="U256" s="4"/>
      <c r="Z256" s="2"/>
    </row>
    <row r="257" spans="1:26" x14ac:dyDescent="0.25">
      <c r="B257">
        <v>34</v>
      </c>
      <c r="C257" t="s">
        <v>1</v>
      </c>
      <c r="D257" s="2">
        <v>40863</v>
      </c>
      <c r="E257" s="5">
        <v>53</v>
      </c>
      <c r="F257">
        <v>-1</v>
      </c>
      <c r="G257" s="5">
        <f t="shared" si="426"/>
        <v>-0.93457943925233633</v>
      </c>
      <c r="H257" s="3">
        <f t="shared" si="427"/>
        <v>-4551.5117052163832</v>
      </c>
      <c r="I257" s="3">
        <f t="shared" si="428"/>
        <v>482460.24075293669</v>
      </c>
      <c r="J257" s="4"/>
      <c r="K257" s="4"/>
      <c r="L257" s="4"/>
      <c r="M257" s="4"/>
      <c r="O257" s="2"/>
      <c r="P257" s="5"/>
      <c r="Q257" s="3"/>
      <c r="R257" s="5"/>
      <c r="S257" s="3"/>
      <c r="T257" s="3"/>
      <c r="U257" s="4"/>
      <c r="Z257" s="2"/>
    </row>
    <row r="258" spans="1:26" x14ac:dyDescent="0.25">
      <c r="A258" s="1"/>
      <c r="B258">
        <v>35</v>
      </c>
      <c r="C258" t="s">
        <v>2</v>
      </c>
      <c r="D258" s="2">
        <v>40877</v>
      </c>
      <c r="E258" s="5">
        <v>51.8</v>
      </c>
      <c r="F258">
        <v>1</v>
      </c>
      <c r="G258" s="5">
        <f t="shared" si="426"/>
        <v>2.2641509433962317</v>
      </c>
      <c r="H258" s="3">
        <f t="shared" si="427"/>
        <v>10923.628092519348</v>
      </c>
      <c r="I258" s="3">
        <f t="shared" si="428"/>
        <v>493383.86884545605</v>
      </c>
      <c r="J258" s="4"/>
      <c r="K258" s="4"/>
      <c r="L258" s="4"/>
      <c r="M258" s="4"/>
      <c r="O258" s="2"/>
      <c r="P258" s="5"/>
      <c r="Q258" s="3"/>
      <c r="R258" s="5"/>
      <c r="S258" s="3"/>
      <c r="T258" s="3"/>
      <c r="U258" s="4"/>
      <c r="Z258" s="2"/>
    </row>
    <row r="259" spans="1:26" x14ac:dyDescent="0.25">
      <c r="B259">
        <v>36</v>
      </c>
      <c r="C259" t="s">
        <v>1</v>
      </c>
      <c r="D259" s="2">
        <v>40890</v>
      </c>
      <c r="E259" s="5">
        <v>51.8</v>
      </c>
      <c r="F259">
        <v>-1</v>
      </c>
      <c r="G259" s="5">
        <f t="shared" si="426"/>
        <v>0</v>
      </c>
      <c r="H259" s="3">
        <f t="shared" si="427"/>
        <v>0</v>
      </c>
      <c r="I259" s="3">
        <f t="shared" si="428"/>
        <v>493383.86884545605</v>
      </c>
      <c r="J259" s="4"/>
      <c r="K259" s="4"/>
      <c r="L259" s="4"/>
      <c r="M259" s="4"/>
      <c r="O259" s="2"/>
      <c r="P259" s="5"/>
      <c r="Q259" s="3"/>
      <c r="R259" s="5"/>
      <c r="S259" s="3"/>
      <c r="T259" s="3"/>
      <c r="U259" s="4"/>
      <c r="Z259" s="2"/>
    </row>
    <row r="260" spans="1:26" x14ac:dyDescent="0.25">
      <c r="B260">
        <v>37</v>
      </c>
      <c r="C260" t="s">
        <v>2</v>
      </c>
      <c r="D260" s="2">
        <v>40897</v>
      </c>
      <c r="E260" s="5">
        <v>51.7</v>
      </c>
      <c r="F260">
        <v>1</v>
      </c>
      <c r="G260" s="5">
        <f t="shared" si="426"/>
        <v>0.19305019305018209</v>
      </c>
      <c r="H260" s="3">
        <f t="shared" si="427"/>
        <v>952.47851128461014</v>
      </c>
      <c r="I260" s="3">
        <f t="shared" si="428"/>
        <v>494336.34735674068</v>
      </c>
      <c r="J260" s="4"/>
      <c r="K260" s="4"/>
      <c r="L260" s="4"/>
      <c r="M260" s="4"/>
      <c r="O260" s="2"/>
      <c r="P260" s="5"/>
      <c r="Q260" s="3"/>
      <c r="R260" s="5"/>
      <c r="S260" s="3"/>
      <c r="T260" s="3"/>
      <c r="U260" s="4"/>
      <c r="Z260" s="2"/>
    </row>
    <row r="261" spans="1:26" x14ac:dyDescent="0.25">
      <c r="B261" t="s">
        <v>25</v>
      </c>
      <c r="D261" s="2">
        <v>40907</v>
      </c>
      <c r="E261" s="5">
        <v>51.89</v>
      </c>
      <c r="F261">
        <v>1</v>
      </c>
      <c r="G261" s="5">
        <f t="shared" ref="G261" si="429">(+E261-E260)/E260*F260*100</f>
        <v>0.36750483558993757</v>
      </c>
      <c r="H261" s="3">
        <f t="shared" ref="H261" si="430">I260*G261/100</f>
        <v>1816.7099806146925</v>
      </c>
      <c r="I261" s="3">
        <f t="shared" ref="I261" si="431">I260+H261</f>
        <v>496153.05733735539</v>
      </c>
      <c r="J261" s="4">
        <f>(I261-I223)/I223*100</f>
        <v>19.246293633697618</v>
      </c>
      <c r="K261" s="4">
        <f>(E261-E223)/E223*100</f>
        <v>3.3871289101414681</v>
      </c>
      <c r="L261" s="4">
        <v>25.7</v>
      </c>
      <c r="M261" s="4"/>
      <c r="O261" s="2"/>
      <c r="P261" s="5"/>
      <c r="Q261" s="3"/>
      <c r="R261" s="5"/>
      <c r="S261" s="3"/>
      <c r="T261" s="3"/>
      <c r="U261" s="4"/>
      <c r="Z261" s="2"/>
    </row>
    <row r="262" spans="1:26" x14ac:dyDescent="0.25">
      <c r="A262" s="1">
        <v>2012</v>
      </c>
      <c r="B262">
        <v>1</v>
      </c>
      <c r="C262" t="s">
        <v>1</v>
      </c>
      <c r="D262" s="2">
        <v>40974</v>
      </c>
      <c r="E262" s="5">
        <v>59.1</v>
      </c>
      <c r="F262">
        <v>-1</v>
      </c>
      <c r="G262" s="5">
        <f t="shared" ref="G262:G295" si="432">(+E262-E261)/E261*F261*100</f>
        <v>13.894777413759879</v>
      </c>
      <c r="H262" s="3">
        <f t="shared" ref="H262:H295" si="433">I261*G262/100</f>
        <v>68939.362948589958</v>
      </c>
      <c r="I262" s="3">
        <f t="shared" ref="I262:I295" si="434">I261+H262</f>
        <v>565092.42028594529</v>
      </c>
      <c r="J262" s="4"/>
      <c r="K262" s="4"/>
      <c r="L262" s="4"/>
      <c r="M262" s="4"/>
      <c r="O262" s="2"/>
      <c r="P262" s="5"/>
      <c r="Q262" s="3"/>
      <c r="R262" s="5"/>
      <c r="S262" s="3"/>
      <c r="T262" s="3"/>
      <c r="U262" s="4"/>
      <c r="Z262" s="2"/>
    </row>
    <row r="263" spans="1:26" x14ac:dyDescent="0.25">
      <c r="A263" s="1"/>
      <c r="B263">
        <v>2</v>
      </c>
      <c r="C263" t="s">
        <v>2</v>
      </c>
      <c r="D263" s="2">
        <v>40976</v>
      </c>
      <c r="E263" s="5">
        <v>60</v>
      </c>
      <c r="F263">
        <v>1</v>
      </c>
      <c r="G263" s="5">
        <f t="shared" si="432"/>
        <v>-1.5228426395939063</v>
      </c>
      <c r="H263" s="3">
        <f t="shared" si="433"/>
        <v>-8605.4683292275804</v>
      </c>
      <c r="I263" s="3">
        <f t="shared" si="434"/>
        <v>556486.95195671776</v>
      </c>
      <c r="J263" s="4"/>
      <c r="K263" s="4"/>
      <c r="L263" s="4"/>
      <c r="M263" s="4"/>
      <c r="O263" s="2"/>
      <c r="P263" s="5"/>
      <c r="Q263" s="3"/>
      <c r="R263" s="5"/>
      <c r="S263" s="3"/>
      <c r="T263" s="3"/>
      <c r="U263" s="4"/>
      <c r="Z263" s="2"/>
    </row>
    <row r="264" spans="1:26" x14ac:dyDescent="0.25">
      <c r="B264">
        <v>3</v>
      </c>
      <c r="C264" t="s">
        <v>1</v>
      </c>
      <c r="D264" s="2">
        <v>41003</v>
      </c>
      <c r="E264" s="5">
        <v>62.6</v>
      </c>
      <c r="F264">
        <v>-1</v>
      </c>
      <c r="G264" s="5">
        <f t="shared" si="432"/>
        <v>4.3333333333333357</v>
      </c>
      <c r="H264" s="3">
        <f t="shared" si="433"/>
        <v>24114.434584791117</v>
      </c>
      <c r="I264" s="3">
        <f t="shared" si="434"/>
        <v>580601.38654150884</v>
      </c>
      <c r="J264" s="4"/>
      <c r="K264" s="4"/>
      <c r="L264" s="4"/>
      <c r="M264" s="4"/>
      <c r="O264" s="2"/>
      <c r="P264" s="5"/>
      <c r="Q264" s="3"/>
      <c r="R264" s="5"/>
      <c r="S264" s="3"/>
      <c r="T264" s="3"/>
      <c r="U264" s="4"/>
      <c r="Z264" s="2"/>
    </row>
    <row r="265" spans="1:26" x14ac:dyDescent="0.25">
      <c r="B265">
        <v>4</v>
      </c>
      <c r="C265" t="s">
        <v>2</v>
      </c>
      <c r="D265" s="2">
        <v>41011</v>
      </c>
      <c r="E265" s="5">
        <v>62.55</v>
      </c>
      <c r="F265">
        <v>1</v>
      </c>
      <c r="G265" s="5">
        <f t="shared" si="432"/>
        <v>7.9872204472850261E-2</v>
      </c>
      <c r="H265" s="3">
        <f t="shared" si="433"/>
        <v>463.7391266306376</v>
      </c>
      <c r="I265" s="3">
        <f t="shared" si="434"/>
        <v>581065.12566813943</v>
      </c>
      <c r="J265" s="4"/>
      <c r="K265" s="4"/>
      <c r="L265" s="4"/>
      <c r="M265" s="4"/>
      <c r="O265" s="2"/>
      <c r="P265" s="5"/>
      <c r="Q265" s="3"/>
      <c r="R265" s="5"/>
      <c r="S265" s="3"/>
      <c r="T265" s="3"/>
      <c r="U265" s="4"/>
      <c r="Z265" s="2"/>
    </row>
    <row r="266" spans="1:26" x14ac:dyDescent="0.25">
      <c r="B266">
        <v>5</v>
      </c>
      <c r="C266" t="s">
        <v>1</v>
      </c>
      <c r="D266" s="2">
        <v>41012</v>
      </c>
      <c r="E266" s="5">
        <v>62</v>
      </c>
      <c r="F266">
        <v>-1</v>
      </c>
      <c r="G266" s="5">
        <f t="shared" si="432"/>
        <v>-0.87929656274979562</v>
      </c>
      <c r="H266" s="3">
        <f t="shared" si="433"/>
        <v>-5109.2856773377307</v>
      </c>
      <c r="I266" s="3">
        <f t="shared" si="434"/>
        <v>575955.83999080164</v>
      </c>
      <c r="J266" s="4"/>
      <c r="K266" s="4"/>
      <c r="L266" s="4"/>
      <c r="M266" s="4"/>
      <c r="O266" s="2"/>
      <c r="P266" s="5"/>
      <c r="Q266" s="3"/>
      <c r="R266" s="5"/>
      <c r="S266" s="3"/>
      <c r="T266" s="3"/>
      <c r="U266" s="4"/>
      <c r="Z266" s="2"/>
    </row>
    <row r="267" spans="1:26" x14ac:dyDescent="0.25">
      <c r="B267">
        <v>6</v>
      </c>
      <c r="C267" t="s">
        <v>2</v>
      </c>
      <c r="D267" s="2">
        <v>41016</v>
      </c>
      <c r="E267" s="5">
        <v>62.25</v>
      </c>
      <c r="F267">
        <v>1</v>
      </c>
      <c r="G267" s="5">
        <f t="shared" si="432"/>
        <v>-0.40322580645161288</v>
      </c>
      <c r="H267" s="3">
        <f t="shared" si="433"/>
        <v>-2322.4025806080708</v>
      </c>
      <c r="I267" s="3">
        <f t="shared" si="434"/>
        <v>573633.43741019361</v>
      </c>
      <c r="J267" s="4"/>
      <c r="K267" s="4"/>
      <c r="L267" s="4"/>
      <c r="M267" s="4"/>
      <c r="O267" s="2"/>
      <c r="P267" s="5"/>
      <c r="Q267" s="3"/>
      <c r="R267" s="5"/>
      <c r="S267" s="3"/>
      <c r="T267" s="3"/>
      <c r="U267" s="4"/>
      <c r="Z267" s="2"/>
    </row>
    <row r="268" spans="1:26" x14ac:dyDescent="0.25">
      <c r="B268">
        <v>7</v>
      </c>
      <c r="C268" t="s">
        <v>1</v>
      </c>
      <c r="D268" s="2">
        <v>41018</v>
      </c>
      <c r="E268" s="5">
        <v>61.75</v>
      </c>
      <c r="F268">
        <v>-1</v>
      </c>
      <c r="G268" s="5">
        <f t="shared" si="432"/>
        <v>-0.80321285140562237</v>
      </c>
      <c r="H268" s="3">
        <f t="shared" si="433"/>
        <v>-4607.4974892385026</v>
      </c>
      <c r="I268" s="3">
        <f t="shared" si="434"/>
        <v>569025.9399209551</v>
      </c>
      <c r="J268" s="4"/>
      <c r="K268" s="4"/>
      <c r="L268" s="4"/>
      <c r="M268" s="4"/>
      <c r="O268" s="2"/>
      <c r="P268" s="5"/>
      <c r="Q268" s="3"/>
      <c r="R268" s="5"/>
      <c r="S268" s="3"/>
      <c r="T268" s="3"/>
      <c r="U268" s="4"/>
      <c r="Z268" s="2"/>
    </row>
    <row r="269" spans="1:26" x14ac:dyDescent="0.25">
      <c r="B269">
        <v>8</v>
      </c>
      <c r="C269" t="s">
        <v>2</v>
      </c>
      <c r="D269" s="2">
        <v>41024</v>
      </c>
      <c r="E269" s="5">
        <v>61.7</v>
      </c>
      <c r="F269">
        <v>1</v>
      </c>
      <c r="G269" s="5">
        <f t="shared" si="432"/>
        <v>8.0971659919023733E-2</v>
      </c>
      <c r="H269" s="3">
        <f t="shared" si="433"/>
        <v>460.74974892382409</v>
      </c>
      <c r="I269" s="3">
        <f t="shared" si="434"/>
        <v>569486.68966987892</v>
      </c>
      <c r="J269" s="4"/>
      <c r="K269" s="4"/>
      <c r="L269" s="4"/>
      <c r="M269" s="4"/>
      <c r="O269" s="2"/>
      <c r="P269" s="5"/>
      <c r="Q269" s="3"/>
      <c r="R269" s="5"/>
      <c r="S269" s="3"/>
      <c r="T269" s="3"/>
      <c r="U269" s="4"/>
      <c r="Z269" s="2"/>
    </row>
    <row r="270" spans="1:26" x14ac:dyDescent="0.25">
      <c r="B270">
        <v>9</v>
      </c>
      <c r="C270" t="s">
        <v>1</v>
      </c>
      <c r="D270" s="2">
        <v>41032</v>
      </c>
      <c r="E270" s="5">
        <v>61.75</v>
      </c>
      <c r="F270">
        <v>-1</v>
      </c>
      <c r="G270" s="5">
        <f t="shared" si="432"/>
        <v>8.1037277147483239E-2</v>
      </c>
      <c r="H270" s="3">
        <f t="shared" si="433"/>
        <v>461.4965070258076</v>
      </c>
      <c r="I270" s="3">
        <f t="shared" si="434"/>
        <v>569948.18617690471</v>
      </c>
      <c r="J270" s="4"/>
      <c r="K270" s="4"/>
      <c r="L270" s="4"/>
      <c r="M270" s="4"/>
      <c r="O270" s="2"/>
      <c r="P270" s="5"/>
      <c r="Q270" s="3"/>
      <c r="R270" s="5"/>
      <c r="S270" s="3"/>
      <c r="T270" s="3"/>
      <c r="U270" s="4"/>
      <c r="Z270" s="2"/>
    </row>
    <row r="271" spans="1:26" x14ac:dyDescent="0.25">
      <c r="B271">
        <v>10</v>
      </c>
      <c r="C271" t="s">
        <v>2</v>
      </c>
      <c r="D271" s="2">
        <v>41066</v>
      </c>
      <c r="E271" s="5">
        <v>58</v>
      </c>
      <c r="F271">
        <v>1</v>
      </c>
      <c r="G271" s="5">
        <f t="shared" si="432"/>
        <v>6.0728744939271255</v>
      </c>
      <c r="H271" s="3">
        <f t="shared" si="433"/>
        <v>34612.238026937535</v>
      </c>
      <c r="I271" s="3">
        <f t="shared" si="434"/>
        <v>604560.4242038423</v>
      </c>
      <c r="J271" s="4"/>
      <c r="K271" s="4"/>
      <c r="L271" s="4"/>
      <c r="M271" s="4"/>
      <c r="O271" s="2"/>
      <c r="P271" s="5"/>
      <c r="Q271" s="3"/>
      <c r="R271" s="5"/>
      <c r="S271" s="3"/>
      <c r="T271" s="3"/>
      <c r="U271" s="4"/>
      <c r="Z271" s="2"/>
    </row>
    <row r="272" spans="1:26" x14ac:dyDescent="0.25">
      <c r="B272">
        <v>11</v>
      </c>
      <c r="C272" t="s">
        <v>1</v>
      </c>
      <c r="D272" s="2">
        <v>41071</v>
      </c>
      <c r="E272" s="5">
        <v>57.75</v>
      </c>
      <c r="F272">
        <v>-1</v>
      </c>
      <c r="G272" s="5">
        <f t="shared" si="432"/>
        <v>-0.43103448275862066</v>
      </c>
      <c r="H272" s="3">
        <f t="shared" si="433"/>
        <v>-2605.8638974303544</v>
      </c>
      <c r="I272" s="3">
        <f t="shared" si="434"/>
        <v>601954.56030641194</v>
      </c>
      <c r="J272" s="4"/>
      <c r="K272" s="4"/>
      <c r="L272" s="4"/>
      <c r="M272" s="4"/>
      <c r="O272" s="2"/>
      <c r="P272" s="5"/>
      <c r="Q272" s="3"/>
      <c r="R272" s="5"/>
      <c r="S272" s="3"/>
      <c r="T272" s="3"/>
      <c r="U272" s="4"/>
      <c r="Z272" s="2"/>
    </row>
    <row r="273" spans="1:26" x14ac:dyDescent="0.25">
      <c r="B273">
        <v>12</v>
      </c>
      <c r="C273" t="s">
        <v>2</v>
      </c>
      <c r="D273" s="2">
        <v>41072</v>
      </c>
      <c r="E273" s="5">
        <v>58</v>
      </c>
      <c r="F273">
        <v>1</v>
      </c>
      <c r="G273" s="5">
        <f t="shared" si="432"/>
        <v>-0.4329004329004329</v>
      </c>
      <c r="H273" s="3">
        <f t="shared" si="433"/>
        <v>-2605.8638974303544</v>
      </c>
      <c r="I273" s="3">
        <f t="shared" si="434"/>
        <v>599348.69640898157</v>
      </c>
      <c r="J273" s="4"/>
      <c r="K273" s="4"/>
      <c r="L273" s="4"/>
      <c r="M273" s="4"/>
      <c r="O273" s="2"/>
      <c r="P273" s="5"/>
      <c r="Q273" s="3"/>
      <c r="R273" s="5"/>
      <c r="S273" s="3"/>
      <c r="T273" s="3"/>
      <c r="U273" s="4"/>
      <c r="Z273" s="2"/>
    </row>
    <row r="274" spans="1:26" x14ac:dyDescent="0.25">
      <c r="B274">
        <v>13</v>
      </c>
      <c r="C274" t="s">
        <v>1</v>
      </c>
      <c r="D274" s="2">
        <v>41073</v>
      </c>
      <c r="E274" s="5">
        <v>57.75</v>
      </c>
      <c r="F274">
        <v>-1</v>
      </c>
      <c r="G274" s="5">
        <f t="shared" si="432"/>
        <v>-0.43103448275862066</v>
      </c>
      <c r="H274" s="3">
        <f t="shared" si="433"/>
        <v>-2583.3995534869896</v>
      </c>
      <c r="I274" s="3">
        <f t="shared" si="434"/>
        <v>596765.29685549461</v>
      </c>
      <c r="J274" s="4"/>
      <c r="K274" s="4"/>
      <c r="L274" s="4"/>
      <c r="M274" s="4"/>
      <c r="O274" s="2"/>
      <c r="P274" s="5"/>
      <c r="Q274" s="3"/>
      <c r="R274" s="5"/>
      <c r="S274" s="3"/>
      <c r="T274" s="3"/>
      <c r="U274" s="4"/>
      <c r="Z274" s="2"/>
    </row>
    <row r="275" spans="1:26" x14ac:dyDescent="0.25">
      <c r="B275">
        <v>14</v>
      </c>
      <c r="C275" t="s">
        <v>2</v>
      </c>
      <c r="D275" s="2">
        <v>41074</v>
      </c>
      <c r="E275" s="5">
        <v>58</v>
      </c>
      <c r="F275">
        <v>1</v>
      </c>
      <c r="G275" s="5">
        <f t="shared" si="432"/>
        <v>-0.4329004329004329</v>
      </c>
      <c r="H275" s="3">
        <f t="shared" si="433"/>
        <v>-2583.3995534869896</v>
      </c>
      <c r="I275" s="3">
        <f t="shared" si="434"/>
        <v>594181.89730200765</v>
      </c>
      <c r="J275" s="4"/>
      <c r="K275" s="4"/>
      <c r="L275" s="4"/>
      <c r="M275" s="4"/>
      <c r="O275" s="2"/>
      <c r="P275" s="5"/>
      <c r="Q275" s="3"/>
      <c r="R275" s="5"/>
      <c r="S275" s="3"/>
      <c r="T275" s="3"/>
      <c r="U275" s="4"/>
      <c r="Z275" s="2"/>
    </row>
    <row r="276" spans="1:26" x14ac:dyDescent="0.25">
      <c r="A276" s="1"/>
      <c r="B276">
        <v>15</v>
      </c>
      <c r="C276" t="s">
        <v>1</v>
      </c>
      <c r="D276" s="2">
        <v>41081</v>
      </c>
      <c r="E276" s="5">
        <v>58.5</v>
      </c>
      <c r="F276">
        <v>-1</v>
      </c>
      <c r="G276" s="5">
        <f t="shared" si="432"/>
        <v>0.86206896551724133</v>
      </c>
      <c r="H276" s="3">
        <f t="shared" si="433"/>
        <v>5122.2577353621346</v>
      </c>
      <c r="I276" s="3">
        <f t="shared" si="434"/>
        <v>599304.15503736981</v>
      </c>
      <c r="J276" s="4"/>
      <c r="K276" s="4"/>
      <c r="L276" s="4"/>
      <c r="M276" s="4"/>
      <c r="O276" s="2"/>
      <c r="P276" s="5"/>
      <c r="Q276" s="3"/>
      <c r="R276" s="5"/>
      <c r="S276" s="3"/>
      <c r="T276" s="3"/>
      <c r="U276" s="4"/>
      <c r="Z276" s="2"/>
    </row>
    <row r="277" spans="1:26" x14ac:dyDescent="0.25">
      <c r="B277">
        <v>16</v>
      </c>
      <c r="C277" t="s">
        <v>2</v>
      </c>
      <c r="D277" s="2">
        <v>41089</v>
      </c>
      <c r="E277" s="5">
        <v>59.2</v>
      </c>
      <c r="F277">
        <v>1</v>
      </c>
      <c r="G277" s="5">
        <f t="shared" si="432"/>
        <v>-1.1965811965812014</v>
      </c>
      <c r="H277" s="3">
        <f t="shared" si="433"/>
        <v>-7171.1608295070182</v>
      </c>
      <c r="I277" s="3">
        <f t="shared" si="434"/>
        <v>592132.99420786276</v>
      </c>
      <c r="J277" s="4"/>
      <c r="K277" s="4"/>
      <c r="L277" s="4"/>
      <c r="M277" s="4"/>
      <c r="O277" s="2"/>
      <c r="P277" s="5"/>
      <c r="Q277" s="3"/>
      <c r="R277" s="5"/>
      <c r="S277" s="3"/>
      <c r="T277" s="3"/>
      <c r="U277" s="4"/>
      <c r="Z277" s="2"/>
    </row>
    <row r="278" spans="1:26" x14ac:dyDescent="0.25">
      <c r="B278">
        <v>17</v>
      </c>
      <c r="C278" t="s">
        <v>1</v>
      </c>
      <c r="D278" s="2">
        <v>41100</v>
      </c>
      <c r="E278" s="5">
        <v>59.25</v>
      </c>
      <c r="F278">
        <v>-1</v>
      </c>
      <c r="G278" s="5">
        <f t="shared" si="432"/>
        <v>8.4459459459454655E-2</v>
      </c>
      <c r="H278" s="3">
        <f t="shared" si="433"/>
        <v>500.11232618904484</v>
      </c>
      <c r="I278" s="3">
        <f t="shared" si="434"/>
        <v>592633.10653405183</v>
      </c>
      <c r="J278" s="4"/>
      <c r="K278" s="4"/>
      <c r="L278" s="4"/>
      <c r="M278" s="4"/>
      <c r="O278" s="2"/>
      <c r="P278" s="5"/>
      <c r="Q278" s="3"/>
      <c r="R278" s="5"/>
      <c r="S278" s="3"/>
      <c r="T278" s="3"/>
      <c r="Z278" s="2"/>
    </row>
    <row r="279" spans="1:26" x14ac:dyDescent="0.25">
      <c r="B279">
        <v>18</v>
      </c>
      <c r="C279" t="s">
        <v>2</v>
      </c>
      <c r="D279" s="2">
        <v>41107</v>
      </c>
      <c r="E279" s="5">
        <v>59.3</v>
      </c>
      <c r="F279">
        <v>1</v>
      </c>
      <c r="G279" s="5">
        <f t="shared" si="432"/>
        <v>-8.4388185654003633E-2</v>
      </c>
      <c r="H279" s="3">
        <f t="shared" si="433"/>
        <v>-500.11232618904478</v>
      </c>
      <c r="I279" s="3">
        <f t="shared" si="434"/>
        <v>592132.99420786276</v>
      </c>
      <c r="J279" s="4"/>
      <c r="K279" s="4"/>
      <c r="L279" s="4"/>
      <c r="M279" s="4"/>
      <c r="O279" s="2"/>
      <c r="P279" s="5"/>
      <c r="Q279" s="3"/>
      <c r="R279" s="5"/>
      <c r="S279" s="3"/>
      <c r="T279" s="3"/>
      <c r="U279" s="4"/>
      <c r="Z279" s="2"/>
    </row>
    <row r="280" spans="1:26" x14ac:dyDescent="0.25">
      <c r="B280">
        <v>19</v>
      </c>
      <c r="C280" t="s">
        <v>1</v>
      </c>
      <c r="D280" s="2">
        <v>41113</v>
      </c>
      <c r="E280" s="5">
        <v>59.2</v>
      </c>
      <c r="F280">
        <v>-1</v>
      </c>
      <c r="G280" s="5">
        <f t="shared" si="432"/>
        <v>-0.16863406408093479</v>
      </c>
      <c r="H280" s="3">
        <f t="shared" si="433"/>
        <v>-998.53793289684518</v>
      </c>
      <c r="I280" s="3">
        <f t="shared" si="434"/>
        <v>591134.45627496589</v>
      </c>
      <c r="J280" s="4"/>
      <c r="K280" s="4"/>
      <c r="L280" s="4"/>
      <c r="M280" s="4"/>
      <c r="O280" s="2"/>
      <c r="P280" s="5"/>
      <c r="Q280" s="3"/>
      <c r="R280" s="5"/>
      <c r="S280" s="3"/>
      <c r="T280" s="3"/>
      <c r="U280" s="4"/>
      <c r="Z280" s="2"/>
    </row>
    <row r="281" spans="1:26" x14ac:dyDescent="0.25">
      <c r="B281">
        <v>20</v>
      </c>
      <c r="C281" t="s">
        <v>2</v>
      </c>
      <c r="D281" s="2">
        <v>41117</v>
      </c>
      <c r="E281" s="5">
        <v>59.6</v>
      </c>
      <c r="F281">
        <v>1</v>
      </c>
      <c r="G281" s="5">
        <f t="shared" si="432"/>
        <v>-0.67567567567567333</v>
      </c>
      <c r="H281" s="3">
        <f t="shared" si="433"/>
        <v>-3994.1517315875935</v>
      </c>
      <c r="I281" s="3">
        <f t="shared" si="434"/>
        <v>587140.3045433783</v>
      </c>
      <c r="J281" s="4"/>
      <c r="K281" s="4"/>
      <c r="L281" s="4"/>
      <c r="M281" s="4"/>
      <c r="O281" s="2"/>
      <c r="P281" s="5"/>
      <c r="Q281" s="3"/>
      <c r="R281" s="5"/>
      <c r="S281" s="3"/>
      <c r="T281" s="3"/>
      <c r="U281" s="4"/>
      <c r="Z281" s="2"/>
    </row>
    <row r="282" spans="1:26" x14ac:dyDescent="0.25">
      <c r="B282">
        <v>21</v>
      </c>
      <c r="C282" t="s">
        <v>1</v>
      </c>
      <c r="D282" s="2">
        <v>41151</v>
      </c>
      <c r="E282" s="5">
        <v>63.2</v>
      </c>
      <c r="F282">
        <v>-1</v>
      </c>
      <c r="G282" s="5">
        <f t="shared" si="432"/>
        <v>6.0402684563758413</v>
      </c>
      <c r="H282" s="3">
        <f t="shared" si="433"/>
        <v>35464.85061000273</v>
      </c>
      <c r="I282" s="3">
        <f t="shared" si="434"/>
        <v>622605.15515338106</v>
      </c>
      <c r="J282" s="4"/>
      <c r="K282" s="4"/>
      <c r="L282" s="4"/>
      <c r="M282" s="4"/>
      <c r="O282" s="2"/>
      <c r="P282" s="5"/>
      <c r="Q282" s="3"/>
      <c r="R282" s="5"/>
      <c r="S282" s="3"/>
      <c r="T282" s="3"/>
      <c r="U282" s="4"/>
      <c r="Z282" s="2"/>
    </row>
    <row r="283" spans="1:26" x14ac:dyDescent="0.25">
      <c r="B283">
        <v>22</v>
      </c>
      <c r="C283" t="s">
        <v>2</v>
      </c>
      <c r="D283" s="2">
        <v>41158</v>
      </c>
      <c r="E283" s="5">
        <v>64</v>
      </c>
      <c r="F283">
        <v>1</v>
      </c>
      <c r="G283" s="5">
        <f t="shared" si="432"/>
        <v>-1.265822784810122</v>
      </c>
      <c r="H283" s="3">
        <f t="shared" si="433"/>
        <v>-7881.0779133339083</v>
      </c>
      <c r="I283" s="3">
        <f t="shared" si="434"/>
        <v>614724.07724004716</v>
      </c>
      <c r="J283" s="4"/>
      <c r="K283" s="4"/>
      <c r="L283" s="4"/>
      <c r="M283" s="4"/>
      <c r="O283" s="2"/>
      <c r="P283" s="5"/>
      <c r="Q283" s="3"/>
      <c r="R283" s="5"/>
      <c r="S283" s="3"/>
      <c r="T283" s="3"/>
      <c r="U283" s="4"/>
      <c r="Z283" s="2"/>
    </row>
    <row r="284" spans="1:26" x14ac:dyDescent="0.25">
      <c r="B284">
        <v>23</v>
      </c>
      <c r="C284" t="s">
        <v>1</v>
      </c>
      <c r="D284" s="2">
        <v>41177</v>
      </c>
      <c r="E284" s="5">
        <v>64.75</v>
      </c>
      <c r="F284">
        <v>-1</v>
      </c>
      <c r="G284" s="5">
        <f t="shared" si="432"/>
        <v>1.171875</v>
      </c>
      <c r="H284" s="3">
        <f t="shared" si="433"/>
        <v>7203.7977801568022</v>
      </c>
      <c r="I284" s="3">
        <f t="shared" si="434"/>
        <v>621927.875020204</v>
      </c>
      <c r="J284" s="4"/>
      <c r="K284" s="4"/>
      <c r="L284" s="4"/>
      <c r="M284" s="4"/>
      <c r="O284" s="2"/>
      <c r="P284" s="5"/>
      <c r="Q284" s="3"/>
      <c r="R284" s="5"/>
      <c r="S284" s="3"/>
      <c r="T284" s="3"/>
      <c r="U284" s="4"/>
      <c r="Z284" s="2"/>
    </row>
    <row r="285" spans="1:26" x14ac:dyDescent="0.25">
      <c r="B285">
        <v>24</v>
      </c>
      <c r="C285" t="s">
        <v>2</v>
      </c>
      <c r="D285" s="2">
        <v>41185</v>
      </c>
      <c r="E285" s="5">
        <v>64.650000000000006</v>
      </c>
      <c r="F285">
        <v>1</v>
      </c>
      <c r="G285" s="5">
        <f t="shared" si="432"/>
        <v>0.15444015444014567</v>
      </c>
      <c r="H285" s="3">
        <f t="shared" si="433"/>
        <v>960.50637068751928</v>
      </c>
      <c r="I285" s="3">
        <f t="shared" si="434"/>
        <v>622888.3813908915</v>
      </c>
      <c r="J285" s="4"/>
      <c r="L285" s="4"/>
      <c r="M285" s="4"/>
      <c r="O285" s="2"/>
      <c r="P285" s="5"/>
      <c r="Q285" s="3"/>
      <c r="R285" s="5"/>
      <c r="S285" s="3"/>
      <c r="T285" s="3"/>
      <c r="U285" s="4"/>
      <c r="Z285" s="2"/>
    </row>
    <row r="286" spans="1:26" x14ac:dyDescent="0.25">
      <c r="B286">
        <v>25</v>
      </c>
      <c r="C286" t="s">
        <v>1</v>
      </c>
      <c r="D286" s="2">
        <v>41190</v>
      </c>
      <c r="E286" s="5">
        <v>64.099999999999994</v>
      </c>
      <c r="F286">
        <v>-1</v>
      </c>
      <c r="G286" s="5">
        <f t="shared" si="432"/>
        <v>-0.85073472544471973</v>
      </c>
      <c r="H286" s="3">
        <f t="shared" si="433"/>
        <v>-5299.1277612528602</v>
      </c>
      <c r="I286" s="3">
        <f t="shared" si="434"/>
        <v>617589.2536296387</v>
      </c>
      <c r="J286" s="4"/>
      <c r="K286" s="4"/>
      <c r="L286" s="4"/>
      <c r="M286" s="4"/>
      <c r="O286" s="2"/>
      <c r="P286" s="5"/>
      <c r="Q286" s="3"/>
      <c r="R286" s="5"/>
      <c r="S286" s="3"/>
      <c r="T286" s="3"/>
      <c r="U286" s="4"/>
      <c r="Z286" s="2"/>
    </row>
    <row r="287" spans="1:26" x14ac:dyDescent="0.25">
      <c r="B287">
        <v>26</v>
      </c>
      <c r="C287" t="s">
        <v>2</v>
      </c>
      <c r="D287" s="2">
        <v>41198</v>
      </c>
      <c r="E287" s="5">
        <v>63.6</v>
      </c>
      <c r="F287">
        <v>1</v>
      </c>
      <c r="G287" s="5">
        <f t="shared" si="432"/>
        <v>0.78003120124803893</v>
      </c>
      <c r="H287" s="3">
        <f t="shared" si="433"/>
        <v>4817.388873866068</v>
      </c>
      <c r="I287" s="3">
        <f t="shared" si="434"/>
        <v>622406.64250350476</v>
      </c>
      <c r="J287" s="4"/>
      <c r="K287" s="4"/>
      <c r="L287" s="4"/>
      <c r="M287" s="4"/>
      <c r="O287" s="2"/>
      <c r="P287" s="5"/>
      <c r="Q287" s="3"/>
      <c r="R287" s="5"/>
      <c r="S287" s="3"/>
      <c r="T287" s="3"/>
      <c r="U287" s="4"/>
      <c r="Z287" s="2"/>
    </row>
    <row r="288" spans="1:26" x14ac:dyDescent="0.25">
      <c r="B288">
        <v>27</v>
      </c>
      <c r="C288" t="s">
        <v>1</v>
      </c>
      <c r="D288" s="2">
        <v>41201</v>
      </c>
      <c r="E288" s="5">
        <v>62.7</v>
      </c>
      <c r="F288" s="3">
        <v>-1</v>
      </c>
      <c r="G288" s="5">
        <f t="shared" si="432"/>
        <v>-1.4150943396226392</v>
      </c>
      <c r="H288" s="3">
        <f t="shared" si="433"/>
        <v>-8807.6411675024119</v>
      </c>
      <c r="I288" s="3">
        <f t="shared" si="434"/>
        <v>613599.00133600237</v>
      </c>
      <c r="J288" s="4"/>
      <c r="K288" s="4"/>
      <c r="L288" s="4"/>
      <c r="M288" s="4"/>
      <c r="O288" s="2"/>
      <c r="P288" s="5"/>
      <c r="Q288" s="3"/>
      <c r="R288" s="5"/>
      <c r="S288" s="3"/>
      <c r="T288" s="3"/>
      <c r="U288" s="4"/>
      <c r="Z288" s="2"/>
    </row>
    <row r="289" spans="1:26" x14ac:dyDescent="0.25">
      <c r="B289">
        <v>28</v>
      </c>
      <c r="C289" t="s">
        <v>2</v>
      </c>
      <c r="D289" s="2">
        <v>41232</v>
      </c>
      <c r="E289" s="5">
        <v>59.2</v>
      </c>
      <c r="F289">
        <v>1</v>
      </c>
      <c r="G289" s="5">
        <f t="shared" si="432"/>
        <v>5.5821371610845292</v>
      </c>
      <c r="H289" s="3">
        <f t="shared" si="433"/>
        <v>34251.937873620547</v>
      </c>
      <c r="I289" s="3">
        <f t="shared" si="434"/>
        <v>647850.93920962291</v>
      </c>
      <c r="J289" s="4"/>
      <c r="K289" s="4"/>
      <c r="L289" s="4"/>
      <c r="M289" s="4"/>
      <c r="O289" s="2"/>
      <c r="P289" s="5"/>
      <c r="Q289" s="3"/>
      <c r="R289" s="5"/>
      <c r="S289" s="3"/>
      <c r="T289" s="3"/>
      <c r="U289" s="4"/>
      <c r="Z289" s="2"/>
    </row>
    <row r="290" spans="1:26" x14ac:dyDescent="0.25">
      <c r="B290">
        <v>29</v>
      </c>
      <c r="C290" t="s">
        <v>1</v>
      </c>
      <c r="D290" s="2">
        <v>41248</v>
      </c>
      <c r="E290" s="5">
        <v>60.6</v>
      </c>
      <c r="F290">
        <v>-1</v>
      </c>
      <c r="G290" s="5">
        <f t="shared" si="432"/>
        <v>2.3648648648648622</v>
      </c>
      <c r="H290" s="3">
        <f t="shared" si="433"/>
        <v>15320.79923806539</v>
      </c>
      <c r="I290" s="3">
        <f t="shared" si="434"/>
        <v>663171.73844768829</v>
      </c>
      <c r="J290" s="4"/>
      <c r="K290" s="4"/>
      <c r="L290" s="4"/>
      <c r="M290" s="4"/>
      <c r="O290" s="2"/>
      <c r="P290" s="5"/>
      <c r="Q290" s="3"/>
      <c r="R290" s="5"/>
      <c r="S290" s="3"/>
      <c r="T290" s="3"/>
      <c r="U290" s="4"/>
      <c r="Z290" s="2"/>
    </row>
    <row r="291" spans="1:26" x14ac:dyDescent="0.25">
      <c r="B291">
        <v>30</v>
      </c>
      <c r="C291" t="s">
        <v>2</v>
      </c>
      <c r="D291" s="2">
        <v>41254</v>
      </c>
      <c r="E291" s="5">
        <v>61.6</v>
      </c>
      <c r="F291">
        <v>1</v>
      </c>
      <c r="G291" s="5">
        <f t="shared" si="432"/>
        <v>-1.6501650165016499</v>
      </c>
      <c r="H291" s="3">
        <f t="shared" si="433"/>
        <v>-10943.428027189575</v>
      </c>
      <c r="I291" s="3">
        <f t="shared" si="434"/>
        <v>652228.31042049872</v>
      </c>
      <c r="J291" s="4"/>
      <c r="K291" s="4"/>
      <c r="L291" s="4"/>
      <c r="M291" s="4"/>
      <c r="O291" s="2"/>
      <c r="P291" s="5"/>
      <c r="Q291" s="3"/>
      <c r="R291" s="5"/>
      <c r="S291" s="3"/>
      <c r="T291" s="3"/>
      <c r="U291" s="4"/>
      <c r="Z291" s="2"/>
    </row>
    <row r="292" spans="1:26" x14ac:dyDescent="0.25">
      <c r="B292">
        <v>31</v>
      </c>
      <c r="C292" t="s">
        <v>1</v>
      </c>
      <c r="D292" s="2">
        <v>41257</v>
      </c>
      <c r="E292" s="5">
        <v>60.7</v>
      </c>
      <c r="F292">
        <v>-1</v>
      </c>
      <c r="G292" s="5">
        <f t="shared" si="432"/>
        <v>-1.4610389610389587</v>
      </c>
      <c r="H292" s="3">
        <f t="shared" si="433"/>
        <v>-9529.3097301696089</v>
      </c>
      <c r="I292" s="3">
        <f t="shared" si="434"/>
        <v>642699.00069032912</v>
      </c>
      <c r="J292" s="4"/>
      <c r="K292" s="4"/>
      <c r="L292" s="4"/>
      <c r="M292" s="4"/>
      <c r="O292" s="2"/>
      <c r="P292" s="5"/>
      <c r="Q292" s="3"/>
      <c r="R292" s="5"/>
      <c r="S292" s="3"/>
      <c r="T292" s="3"/>
      <c r="U292" s="4"/>
      <c r="Z292" s="2"/>
    </row>
    <row r="293" spans="1:26" x14ac:dyDescent="0.25">
      <c r="B293">
        <v>32</v>
      </c>
      <c r="C293" t="s">
        <v>2</v>
      </c>
      <c r="D293" s="2">
        <v>41260</v>
      </c>
      <c r="E293" s="5">
        <v>61.2</v>
      </c>
      <c r="F293">
        <v>1</v>
      </c>
      <c r="G293" s="5">
        <f t="shared" si="432"/>
        <v>-0.82372322899505768</v>
      </c>
      <c r="H293" s="3">
        <f t="shared" si="433"/>
        <v>-5294.0609612053468</v>
      </c>
      <c r="I293" s="3">
        <f t="shared" si="434"/>
        <v>637404.93972912373</v>
      </c>
      <c r="J293" s="4"/>
      <c r="K293" s="4"/>
      <c r="L293" s="4"/>
      <c r="M293" s="4"/>
      <c r="O293" s="2"/>
      <c r="P293" s="5"/>
      <c r="Q293" s="3"/>
      <c r="R293" s="5"/>
      <c r="S293" s="3"/>
      <c r="T293" s="3"/>
      <c r="Z293" s="2"/>
    </row>
    <row r="294" spans="1:26" x14ac:dyDescent="0.25">
      <c r="B294">
        <v>33</v>
      </c>
      <c r="C294" t="s">
        <v>1</v>
      </c>
      <c r="D294" s="2">
        <v>41264</v>
      </c>
      <c r="E294" s="5">
        <v>61.15</v>
      </c>
      <c r="F294">
        <v>-1</v>
      </c>
      <c r="G294" s="5">
        <f t="shared" si="432"/>
        <v>-8.1699346405235726E-2</v>
      </c>
      <c r="H294" s="3">
        <f t="shared" si="433"/>
        <v>-520.75566971338083</v>
      </c>
      <c r="I294" s="3">
        <f t="shared" si="434"/>
        <v>636884.18405941036</v>
      </c>
      <c r="J294" s="4"/>
      <c r="K294" s="4"/>
      <c r="L294" s="4"/>
      <c r="M294" s="4"/>
      <c r="O294" s="2"/>
      <c r="P294" s="5"/>
      <c r="Q294" s="3"/>
      <c r="R294" s="5"/>
      <c r="S294" s="3"/>
      <c r="T294" s="3"/>
      <c r="U294" s="4"/>
      <c r="Z294" s="2"/>
    </row>
    <row r="295" spans="1:26" x14ac:dyDescent="0.25">
      <c r="B295">
        <v>34</v>
      </c>
      <c r="C295" t="s">
        <v>2</v>
      </c>
      <c r="D295" s="2">
        <v>41274</v>
      </c>
      <c r="E295" s="5">
        <v>61.2</v>
      </c>
      <c r="F295">
        <v>1</v>
      </c>
      <c r="G295" s="5">
        <f t="shared" si="432"/>
        <v>-8.176614881439781E-2</v>
      </c>
      <c r="H295" s="3">
        <f t="shared" si="433"/>
        <v>-520.75566971338071</v>
      </c>
      <c r="I295" s="3">
        <f t="shared" si="434"/>
        <v>636363.42838969699</v>
      </c>
      <c r="J295" s="4"/>
      <c r="K295" s="4"/>
      <c r="L295" s="4"/>
      <c r="M295" s="4"/>
      <c r="O295" s="2"/>
      <c r="P295" s="5"/>
      <c r="Q295" s="3"/>
      <c r="R295" s="5"/>
      <c r="S295" s="3"/>
      <c r="T295" s="3"/>
      <c r="U295" s="4"/>
      <c r="Z295" s="2"/>
    </row>
    <row r="296" spans="1:26" x14ac:dyDescent="0.25">
      <c r="B296" t="s">
        <v>25</v>
      </c>
      <c r="D296" s="2">
        <v>41274</v>
      </c>
      <c r="E296" s="5">
        <v>61.29</v>
      </c>
      <c r="F296">
        <v>1</v>
      </c>
      <c r="G296" s="5">
        <f t="shared" ref="G296:G323" si="435">(+E296-E295)/E295*F295*100</f>
        <v>0.14705882352940572</v>
      </c>
      <c r="H296" s="3">
        <f t="shared" ref="H296:H317" si="436">I295*G296/100</f>
        <v>935.82857116128059</v>
      </c>
      <c r="I296" s="3">
        <f t="shared" ref="I296:I317" si="437">I295+H296</f>
        <v>637299.25696085824</v>
      </c>
      <c r="J296" s="4">
        <f>(I296-I261)/I261*100</f>
        <v>28.448116470545422</v>
      </c>
      <c r="K296" s="4">
        <f>(E296-E261)/E261*100</f>
        <v>18.115243784929653</v>
      </c>
      <c r="L296" s="4">
        <v>26.1</v>
      </c>
      <c r="M296" s="4"/>
      <c r="O296" s="2"/>
      <c r="P296" s="5"/>
      <c r="Q296" s="3"/>
      <c r="R296" s="5"/>
      <c r="S296" s="3"/>
      <c r="T296" s="3"/>
      <c r="U296" s="4"/>
      <c r="Z296" s="2"/>
    </row>
    <row r="297" spans="1:26" x14ac:dyDescent="0.25">
      <c r="A297" s="1">
        <v>2013</v>
      </c>
      <c r="B297">
        <v>1</v>
      </c>
      <c r="C297" t="s">
        <v>1</v>
      </c>
      <c r="D297" s="2">
        <v>41298</v>
      </c>
      <c r="E297" s="5">
        <v>62.8</v>
      </c>
      <c r="F297">
        <v>-1</v>
      </c>
      <c r="G297" s="5">
        <f t="shared" si="435"/>
        <v>2.4636971773535619</v>
      </c>
      <c r="H297" s="3">
        <f t="shared" si="436"/>
        <v>15701.123805039888</v>
      </c>
      <c r="I297" s="3">
        <f t="shared" si="437"/>
        <v>653000.38076589815</v>
      </c>
      <c r="J297" s="4"/>
      <c r="K297" s="4"/>
      <c r="L297" s="4"/>
      <c r="M297" s="4"/>
      <c r="O297" s="2"/>
      <c r="P297" s="5"/>
      <c r="Q297" s="3"/>
      <c r="R297" s="5"/>
      <c r="S297" s="3"/>
      <c r="T297" s="3"/>
      <c r="U297" s="4"/>
      <c r="Z297" s="2"/>
    </row>
    <row r="298" spans="1:26" x14ac:dyDescent="0.25">
      <c r="B298">
        <v>2</v>
      </c>
      <c r="C298" t="s">
        <v>2</v>
      </c>
      <c r="D298" s="2">
        <v>41306</v>
      </c>
      <c r="E298" s="5">
        <v>63.3</v>
      </c>
      <c r="F298">
        <v>1</v>
      </c>
      <c r="G298" s="5">
        <f t="shared" si="435"/>
        <v>-0.79617834394904463</v>
      </c>
      <c r="H298" s="3">
        <f t="shared" si="436"/>
        <v>-5199.0476175628837</v>
      </c>
      <c r="I298" s="3">
        <f t="shared" si="437"/>
        <v>647801.33314833522</v>
      </c>
      <c r="J298" s="4"/>
      <c r="K298" s="4"/>
      <c r="L298" s="4"/>
      <c r="M298" s="4"/>
      <c r="O298" s="2"/>
      <c r="P298" s="5"/>
      <c r="Q298" s="3"/>
      <c r="R298" s="5"/>
      <c r="S298" s="3"/>
      <c r="T298" s="3"/>
      <c r="U298" s="4"/>
      <c r="Z298" s="2"/>
    </row>
    <row r="299" spans="1:26" x14ac:dyDescent="0.25">
      <c r="B299">
        <v>3</v>
      </c>
      <c r="C299" t="s">
        <v>1</v>
      </c>
      <c r="D299" s="2">
        <v>41309</v>
      </c>
      <c r="E299" s="5">
        <v>62.8</v>
      </c>
      <c r="F299">
        <v>-1</v>
      </c>
      <c r="G299" s="5">
        <f t="shared" si="435"/>
        <v>-0.78988941548183267</v>
      </c>
      <c r="H299" s="3">
        <f t="shared" si="436"/>
        <v>-5116.914163888905</v>
      </c>
      <c r="I299" s="3">
        <f t="shared" si="437"/>
        <v>642684.41898444633</v>
      </c>
      <c r="J299" s="4"/>
      <c r="K299" s="4"/>
      <c r="L299" s="4"/>
      <c r="M299" s="4"/>
      <c r="O299" s="2"/>
      <c r="P299" s="5"/>
      <c r="Q299" s="3"/>
      <c r="R299" s="5"/>
      <c r="S299" s="3"/>
      <c r="T299" s="3"/>
      <c r="U299" s="4"/>
      <c r="Z299" s="2"/>
    </row>
    <row r="300" spans="1:26" x14ac:dyDescent="0.25">
      <c r="B300">
        <v>4</v>
      </c>
      <c r="C300" t="s">
        <v>2</v>
      </c>
      <c r="D300" s="2">
        <v>41310</v>
      </c>
      <c r="E300" s="5">
        <v>63.2</v>
      </c>
      <c r="F300">
        <v>1</v>
      </c>
      <c r="G300" s="5">
        <f t="shared" si="435"/>
        <v>-0.63694267515924474</v>
      </c>
      <c r="H300" s="3">
        <f t="shared" si="436"/>
        <v>-4093.5313311111818</v>
      </c>
      <c r="I300" s="3">
        <f t="shared" si="437"/>
        <v>638590.88765333511</v>
      </c>
      <c r="J300" s="4"/>
      <c r="K300" s="4"/>
      <c r="L300" s="4"/>
      <c r="M300" s="4"/>
      <c r="O300" s="2"/>
      <c r="P300" s="5"/>
      <c r="Q300" s="3"/>
      <c r="R300" s="5"/>
      <c r="S300" s="3"/>
      <c r="T300" s="3"/>
      <c r="U300" s="4"/>
      <c r="Z300" s="2"/>
    </row>
    <row r="301" spans="1:26" x14ac:dyDescent="0.25">
      <c r="B301">
        <v>5</v>
      </c>
      <c r="C301" t="s">
        <v>1</v>
      </c>
      <c r="D301" s="2">
        <v>41325</v>
      </c>
      <c r="E301" s="5">
        <v>63.5</v>
      </c>
      <c r="F301">
        <v>-1</v>
      </c>
      <c r="G301" s="5">
        <f t="shared" si="435"/>
        <v>0.47468354430379295</v>
      </c>
      <c r="H301" s="3">
        <f t="shared" si="436"/>
        <v>3031.2858591139038</v>
      </c>
      <c r="I301" s="3">
        <f t="shared" si="437"/>
        <v>641622.17351244902</v>
      </c>
      <c r="J301" s="4"/>
      <c r="K301" s="4"/>
      <c r="L301" s="4"/>
      <c r="M301" s="4"/>
      <c r="O301" s="2"/>
      <c r="P301" s="5"/>
      <c r="Q301" s="3"/>
      <c r="R301" s="5"/>
      <c r="S301" s="3"/>
      <c r="T301" s="3"/>
      <c r="U301" s="4"/>
      <c r="Z301" s="2"/>
    </row>
    <row r="302" spans="1:26" x14ac:dyDescent="0.25">
      <c r="B302">
        <v>6</v>
      </c>
      <c r="C302" t="s">
        <v>2</v>
      </c>
      <c r="D302" s="2">
        <v>41332</v>
      </c>
      <c r="E302" s="5">
        <v>63.3</v>
      </c>
      <c r="F302">
        <v>1</v>
      </c>
      <c r="G302" s="5">
        <f t="shared" si="435"/>
        <v>0.31496062992126428</v>
      </c>
      <c r="H302" s="3">
        <f t="shared" si="436"/>
        <v>2020.8572394093167</v>
      </c>
      <c r="I302" s="3">
        <f t="shared" si="437"/>
        <v>643643.03075185837</v>
      </c>
      <c r="J302" s="4"/>
      <c r="K302" s="4"/>
      <c r="L302" s="4"/>
      <c r="M302" s="4"/>
      <c r="O302" s="2"/>
      <c r="P302" s="5"/>
      <c r="Q302" s="3"/>
      <c r="R302" s="5"/>
      <c r="S302" s="3"/>
      <c r="T302" s="3"/>
      <c r="U302" s="4"/>
      <c r="Z302" s="2"/>
    </row>
    <row r="303" spans="1:26" x14ac:dyDescent="0.25">
      <c r="B303">
        <v>7</v>
      </c>
      <c r="C303" t="s">
        <v>1</v>
      </c>
      <c r="D303" s="2">
        <v>41354</v>
      </c>
      <c r="E303" s="5">
        <v>64.2</v>
      </c>
      <c r="F303">
        <v>-1</v>
      </c>
      <c r="G303" s="5">
        <f t="shared" si="435"/>
        <v>1.4218009478673077</v>
      </c>
      <c r="H303" s="3">
        <f t="shared" si="436"/>
        <v>9151.3227121117889</v>
      </c>
      <c r="I303" s="3">
        <f t="shared" si="437"/>
        <v>652794.35346397012</v>
      </c>
      <c r="J303" s="4"/>
      <c r="K303" s="4"/>
      <c r="L303" s="4"/>
      <c r="M303" s="4"/>
      <c r="O303" s="2"/>
      <c r="P303" s="5"/>
      <c r="Q303" s="3"/>
      <c r="R303" s="5"/>
      <c r="S303" s="3"/>
      <c r="T303" s="3"/>
      <c r="U303" s="4"/>
      <c r="Z303" s="2"/>
    </row>
    <row r="304" spans="1:26" x14ac:dyDescent="0.25">
      <c r="B304">
        <v>8</v>
      </c>
      <c r="C304" t="s">
        <v>2</v>
      </c>
      <c r="D304" s="2">
        <v>41355</v>
      </c>
      <c r="E304" s="5">
        <v>64.5</v>
      </c>
      <c r="F304">
        <v>1</v>
      </c>
      <c r="G304" s="5">
        <f t="shared" si="435"/>
        <v>-0.46728971962616378</v>
      </c>
      <c r="H304" s="3">
        <f t="shared" si="436"/>
        <v>-3050.4409040372143</v>
      </c>
      <c r="I304" s="3">
        <f t="shared" si="437"/>
        <v>649743.91255993291</v>
      </c>
      <c r="J304" s="4"/>
      <c r="K304" s="4"/>
      <c r="L304" s="4"/>
      <c r="M304" s="4"/>
      <c r="O304" s="2"/>
      <c r="P304" s="5"/>
      <c r="Q304" s="3"/>
      <c r="R304" s="5"/>
      <c r="S304" s="3"/>
      <c r="T304" s="3"/>
      <c r="U304" s="4"/>
      <c r="Z304" s="2"/>
    </row>
    <row r="305" spans="2:26" x14ac:dyDescent="0.25">
      <c r="B305">
        <v>9</v>
      </c>
      <c r="C305" t="s">
        <v>1</v>
      </c>
      <c r="D305" s="2">
        <v>41365</v>
      </c>
      <c r="E305" s="5">
        <v>64.5</v>
      </c>
      <c r="F305">
        <v>-1</v>
      </c>
      <c r="G305" s="5">
        <f t="shared" si="435"/>
        <v>0</v>
      </c>
      <c r="H305" s="3">
        <f t="shared" si="436"/>
        <v>0</v>
      </c>
      <c r="I305" s="3">
        <f t="shared" si="437"/>
        <v>649743.91255993291</v>
      </c>
      <c r="J305" s="4"/>
      <c r="K305" s="4"/>
      <c r="L305" s="4"/>
      <c r="M305" s="4"/>
      <c r="O305" s="2"/>
      <c r="P305" s="5"/>
      <c r="Q305" s="3"/>
      <c r="R305" s="5"/>
      <c r="S305" s="3"/>
      <c r="T305" s="3"/>
      <c r="U305" s="4"/>
      <c r="Z305" s="2"/>
    </row>
    <row r="306" spans="2:26" x14ac:dyDescent="0.25">
      <c r="B306">
        <v>10</v>
      </c>
      <c r="C306" t="s">
        <v>2</v>
      </c>
      <c r="D306" s="2">
        <v>41366</v>
      </c>
      <c r="E306" s="5">
        <v>65</v>
      </c>
      <c r="F306">
        <v>1</v>
      </c>
      <c r="G306" s="5">
        <f t="shared" si="435"/>
        <v>-0.77519379844961245</v>
      </c>
      <c r="H306" s="3">
        <f t="shared" si="436"/>
        <v>-5036.7745159684728</v>
      </c>
      <c r="I306" s="3">
        <f t="shared" si="437"/>
        <v>644707.1380439644</v>
      </c>
      <c r="J306" s="4"/>
      <c r="K306" s="4"/>
      <c r="L306" s="4"/>
      <c r="M306" s="4"/>
      <c r="O306" s="2"/>
      <c r="P306" s="5"/>
      <c r="Q306" s="3"/>
      <c r="R306" s="5"/>
      <c r="S306" s="3"/>
      <c r="T306" s="3"/>
      <c r="Z306" s="2"/>
    </row>
    <row r="307" spans="2:26" x14ac:dyDescent="0.25">
      <c r="B307">
        <v>11</v>
      </c>
      <c r="C307" t="s">
        <v>1</v>
      </c>
      <c r="D307" s="2">
        <v>41367</v>
      </c>
      <c r="E307" s="5">
        <v>64.599999999999994</v>
      </c>
      <c r="F307">
        <v>-1</v>
      </c>
      <c r="G307" s="5">
        <f t="shared" si="435"/>
        <v>-0.61538461538462419</v>
      </c>
      <c r="H307" s="3">
        <f t="shared" si="436"/>
        <v>-3967.4285418090685</v>
      </c>
      <c r="I307" s="3">
        <f t="shared" si="437"/>
        <v>640739.70950215531</v>
      </c>
      <c r="J307" s="4"/>
      <c r="K307" s="4"/>
      <c r="L307" s="4"/>
      <c r="M307" s="4"/>
      <c r="O307" s="2"/>
      <c r="P307" s="5"/>
      <c r="Q307" s="3"/>
      <c r="R307" s="5"/>
      <c r="S307" s="3"/>
      <c r="T307" s="3"/>
      <c r="U307" s="4"/>
      <c r="Z307" s="2"/>
    </row>
    <row r="308" spans="2:26" x14ac:dyDescent="0.25">
      <c r="B308">
        <v>12</v>
      </c>
      <c r="C308" t="s">
        <v>2</v>
      </c>
      <c r="D308" s="2">
        <v>41373</v>
      </c>
      <c r="E308" s="5">
        <v>64.75</v>
      </c>
      <c r="F308">
        <v>1</v>
      </c>
      <c r="G308" s="5">
        <f t="shared" si="435"/>
        <v>-0.23219814241486952</v>
      </c>
      <c r="H308" s="3">
        <f t="shared" si="436"/>
        <v>-1487.7857031784358</v>
      </c>
      <c r="I308" s="3">
        <f t="shared" si="437"/>
        <v>639251.92379897693</v>
      </c>
      <c r="J308" s="4"/>
      <c r="K308" s="4"/>
      <c r="L308" s="4"/>
      <c r="M308" s="4"/>
      <c r="O308" s="2"/>
      <c r="P308" s="5"/>
      <c r="Q308" s="3"/>
      <c r="R308" s="5"/>
      <c r="S308" s="3"/>
      <c r="T308" s="3"/>
      <c r="U308" s="4"/>
      <c r="Z308" s="2"/>
    </row>
    <row r="309" spans="2:26" x14ac:dyDescent="0.25">
      <c r="B309">
        <v>13</v>
      </c>
      <c r="C309" t="s">
        <v>1</v>
      </c>
      <c r="D309" s="2">
        <v>41379</v>
      </c>
      <c r="E309" s="5">
        <v>64.8</v>
      </c>
      <c r="F309">
        <v>-1</v>
      </c>
      <c r="G309" s="5">
        <f t="shared" si="435"/>
        <v>7.7220077220072833E-2</v>
      </c>
      <c r="H309" s="3">
        <f t="shared" si="436"/>
        <v>493.63082918837114</v>
      </c>
      <c r="I309" s="3">
        <f t="shared" si="437"/>
        <v>639745.55462816532</v>
      </c>
      <c r="J309" s="4"/>
      <c r="K309" s="4"/>
      <c r="L309" s="4"/>
      <c r="M309" s="4"/>
      <c r="O309" s="2"/>
      <c r="P309" s="5"/>
      <c r="Q309" s="3"/>
      <c r="R309" s="5"/>
      <c r="S309" s="3"/>
      <c r="T309" s="3"/>
      <c r="U309" s="4"/>
      <c r="Z309" s="2"/>
    </row>
    <row r="310" spans="2:26" x14ac:dyDescent="0.25">
      <c r="B310">
        <v>14</v>
      </c>
      <c r="C310" t="s">
        <v>2</v>
      </c>
      <c r="D310" s="2">
        <v>41380</v>
      </c>
      <c r="E310" s="5">
        <v>65.25</v>
      </c>
      <c r="F310">
        <v>1</v>
      </c>
      <c r="G310" s="5">
        <f t="shared" si="435"/>
        <v>-0.69444444444444886</v>
      </c>
      <c r="H310" s="3">
        <f t="shared" si="436"/>
        <v>-4442.6774626956203</v>
      </c>
      <c r="I310" s="3">
        <f t="shared" si="437"/>
        <v>635302.87716546969</v>
      </c>
      <c r="J310" s="4"/>
      <c r="K310" s="4"/>
      <c r="L310" s="4"/>
      <c r="M310" s="4"/>
      <c r="O310" s="2"/>
      <c r="P310" s="5"/>
      <c r="Q310" s="3"/>
      <c r="R310" s="5"/>
      <c r="S310" s="3"/>
      <c r="T310" s="3"/>
      <c r="U310" s="4"/>
      <c r="Z310" s="2"/>
    </row>
    <row r="311" spans="2:26" x14ac:dyDescent="0.25">
      <c r="B311">
        <v>15</v>
      </c>
      <c r="C311" t="s">
        <v>1</v>
      </c>
      <c r="D311" s="2">
        <v>41381</v>
      </c>
      <c r="E311" s="5">
        <v>64.599999999999994</v>
      </c>
      <c r="F311">
        <v>-1</v>
      </c>
      <c r="G311" s="5">
        <f t="shared" si="435"/>
        <v>-0.99616858237548767</v>
      </c>
      <c r="H311" s="3">
        <f t="shared" si="436"/>
        <v>-6328.687665249945</v>
      </c>
      <c r="I311" s="3">
        <f t="shared" si="437"/>
        <v>628974.18950021977</v>
      </c>
      <c r="J311" s="4"/>
      <c r="K311" s="4"/>
      <c r="L311" s="4"/>
      <c r="M311" s="4"/>
      <c r="O311" s="2"/>
      <c r="P311" s="5"/>
      <c r="Q311" s="3"/>
      <c r="R311" s="5"/>
      <c r="S311" s="3"/>
      <c r="T311" s="3"/>
      <c r="U311" s="4"/>
      <c r="Z311" s="2"/>
    </row>
    <row r="312" spans="2:26" x14ac:dyDescent="0.25">
      <c r="B312">
        <v>16</v>
      </c>
      <c r="C312" t="s">
        <v>2</v>
      </c>
      <c r="D312" s="2">
        <v>41386</v>
      </c>
      <c r="E312" s="5">
        <v>65</v>
      </c>
      <c r="F312">
        <v>1</v>
      </c>
      <c r="G312" s="5">
        <f t="shared" si="435"/>
        <v>-0.61919504643963741</v>
      </c>
      <c r="H312" s="3">
        <f t="shared" si="436"/>
        <v>-3894.577024769219</v>
      </c>
      <c r="I312" s="3">
        <f t="shared" si="437"/>
        <v>625079.6124754505</v>
      </c>
      <c r="J312" s="4"/>
      <c r="K312" s="4"/>
      <c r="L312" s="4"/>
      <c r="M312" s="4"/>
      <c r="O312" s="2"/>
      <c r="P312" s="5"/>
      <c r="Q312" s="3"/>
      <c r="R312" s="5"/>
      <c r="S312" s="3"/>
      <c r="T312" s="3"/>
      <c r="U312" s="4"/>
      <c r="Z312" s="2"/>
    </row>
    <row r="313" spans="2:26" x14ac:dyDescent="0.25">
      <c r="B313">
        <v>17</v>
      </c>
      <c r="C313" t="s">
        <v>1</v>
      </c>
      <c r="D313" s="2">
        <v>41425</v>
      </c>
      <c r="E313" s="5">
        <v>69.099999999999994</v>
      </c>
      <c r="F313">
        <v>-1</v>
      </c>
      <c r="G313" s="5">
        <f t="shared" si="435"/>
        <v>6.3076923076922986</v>
      </c>
      <c r="H313" s="3">
        <f t="shared" si="436"/>
        <v>39428.098633066824</v>
      </c>
      <c r="I313" s="3">
        <f t="shared" si="437"/>
        <v>664507.71110851737</v>
      </c>
      <c r="J313" s="4"/>
      <c r="K313" s="4"/>
      <c r="L313" s="4"/>
      <c r="M313" s="4"/>
      <c r="O313" s="2"/>
      <c r="P313" s="5"/>
      <c r="Q313" s="3"/>
      <c r="R313" s="5"/>
      <c r="S313" s="3"/>
      <c r="T313" s="3"/>
      <c r="U313" s="4"/>
      <c r="Z313" s="2"/>
    </row>
    <row r="314" spans="2:26" x14ac:dyDescent="0.25">
      <c r="B314">
        <v>18</v>
      </c>
      <c r="C314" t="s">
        <v>2</v>
      </c>
      <c r="D314" s="2">
        <v>41432</v>
      </c>
      <c r="E314" s="5">
        <v>69</v>
      </c>
      <c r="F314">
        <v>1</v>
      </c>
      <c r="G314" s="5">
        <f t="shared" si="435"/>
        <v>0.14471780028942741</v>
      </c>
      <c r="H314" s="3">
        <f t="shared" si="436"/>
        <v>961.66094226986945</v>
      </c>
      <c r="I314" s="3">
        <f t="shared" si="437"/>
        <v>665469.37205078721</v>
      </c>
      <c r="J314" s="4"/>
      <c r="K314" s="4"/>
      <c r="L314" s="4"/>
      <c r="M314" s="4"/>
      <c r="O314" s="2"/>
      <c r="P314" s="5"/>
      <c r="Q314" s="3"/>
      <c r="R314" s="5"/>
      <c r="S314" s="3"/>
      <c r="T314" s="3"/>
      <c r="U314" s="4"/>
      <c r="Z314" s="2"/>
    </row>
    <row r="315" spans="2:26" x14ac:dyDescent="0.25">
      <c r="B315">
        <v>19</v>
      </c>
      <c r="C315" t="s">
        <v>1</v>
      </c>
      <c r="D315" s="2">
        <v>41436</v>
      </c>
      <c r="E315" s="5">
        <v>68.55</v>
      </c>
      <c r="F315">
        <v>-1</v>
      </c>
      <c r="G315" s="5">
        <f t="shared" si="435"/>
        <v>-0.65217391304348238</v>
      </c>
      <c r="H315" s="3">
        <f t="shared" si="436"/>
        <v>-4340.0176438095095</v>
      </c>
      <c r="I315" s="3">
        <f t="shared" si="437"/>
        <v>661129.35440697765</v>
      </c>
      <c r="J315" s="4"/>
      <c r="L315" s="4"/>
      <c r="M315" s="4"/>
      <c r="O315" s="2"/>
      <c r="P315" s="5"/>
      <c r="Q315" s="3"/>
      <c r="R315" s="5"/>
      <c r="S315" s="3"/>
      <c r="T315" s="3"/>
      <c r="U315" s="4"/>
      <c r="Z315" s="2"/>
    </row>
    <row r="316" spans="2:26" x14ac:dyDescent="0.25">
      <c r="B316">
        <v>20</v>
      </c>
      <c r="C316" t="s">
        <v>2</v>
      </c>
      <c r="D316" s="2">
        <v>41442</v>
      </c>
      <c r="E316" s="5">
        <v>68.8</v>
      </c>
      <c r="F316">
        <v>1</v>
      </c>
      <c r="G316" s="5">
        <f t="shared" si="435"/>
        <v>-0.36469730123997085</v>
      </c>
      <c r="H316" s="3">
        <f t="shared" si="436"/>
        <v>-2411.1209132274898</v>
      </c>
      <c r="I316" s="3">
        <f t="shared" si="437"/>
        <v>658718.23349375022</v>
      </c>
      <c r="J316" s="4"/>
      <c r="K316" s="4"/>
      <c r="L316" s="4"/>
      <c r="M316" s="4"/>
      <c r="O316" s="2"/>
      <c r="P316" s="5"/>
      <c r="Q316" s="3"/>
      <c r="R316" s="5"/>
      <c r="S316" s="3"/>
      <c r="T316" s="3"/>
      <c r="U316" s="4"/>
      <c r="Z316" s="2"/>
    </row>
    <row r="317" spans="2:26" x14ac:dyDescent="0.25">
      <c r="B317">
        <v>21</v>
      </c>
      <c r="C317" t="s">
        <v>1</v>
      </c>
      <c r="D317" s="2">
        <v>41445</v>
      </c>
      <c r="E317" s="5">
        <v>67.7</v>
      </c>
      <c r="F317">
        <v>-1</v>
      </c>
      <c r="G317" s="5">
        <f t="shared" si="435"/>
        <v>-1.5988372093023173</v>
      </c>
      <c r="H317" s="3">
        <f t="shared" si="436"/>
        <v>-10531.832221556997</v>
      </c>
      <c r="I317" s="3">
        <f t="shared" si="437"/>
        <v>648186.40127219318</v>
      </c>
      <c r="J317" s="4"/>
      <c r="K317" s="4"/>
      <c r="L317" s="4"/>
      <c r="M317" s="4"/>
      <c r="O317" s="2"/>
      <c r="P317" s="5"/>
      <c r="Q317" s="3"/>
      <c r="R317" s="5"/>
      <c r="S317" s="3"/>
      <c r="T317" s="3"/>
      <c r="Z317" s="2"/>
    </row>
    <row r="318" spans="2:26" x14ac:dyDescent="0.25">
      <c r="B318">
        <v>22</v>
      </c>
      <c r="C318" t="s">
        <v>2</v>
      </c>
      <c r="D318" s="2">
        <v>41456</v>
      </c>
      <c r="E318" s="5">
        <v>67.849999999999994</v>
      </c>
      <c r="F318">
        <v>1</v>
      </c>
      <c r="G318" s="5">
        <f t="shared" si="435"/>
        <v>-0.22156573116690026</v>
      </c>
      <c r="H318" s="3">
        <f t="shared" ref="H318:H323" si="438">I317*G318/100</f>
        <v>-1436.1589393031529</v>
      </c>
      <c r="I318" s="3">
        <f t="shared" ref="I318:I323" si="439">I317+H318</f>
        <v>646750.24233289005</v>
      </c>
      <c r="J318" s="4"/>
      <c r="K318" s="4"/>
      <c r="L318" s="4"/>
      <c r="M318" s="4"/>
      <c r="O318" s="2"/>
      <c r="P318" s="5"/>
      <c r="Q318" s="3"/>
      <c r="R318" s="5"/>
      <c r="S318" s="3"/>
      <c r="T318" s="3"/>
      <c r="Z318" s="2"/>
    </row>
    <row r="319" spans="2:26" x14ac:dyDescent="0.25">
      <c r="B319">
        <v>23</v>
      </c>
      <c r="C319" t="s">
        <v>1</v>
      </c>
      <c r="D319" s="2">
        <v>41478</v>
      </c>
      <c r="E319" s="5">
        <v>70.25</v>
      </c>
      <c r="F319">
        <v>-1</v>
      </c>
      <c r="G319" s="5">
        <f t="shared" si="435"/>
        <v>3.5372144436256532</v>
      </c>
      <c r="H319" s="3">
        <f t="shared" si="438"/>
        <v>22876.9429859829</v>
      </c>
      <c r="I319" s="3">
        <f t="shared" si="439"/>
        <v>669627.18531887291</v>
      </c>
      <c r="J319" s="4"/>
      <c r="K319" s="4"/>
      <c r="L319" s="4"/>
      <c r="M319" s="4"/>
      <c r="O319" s="2"/>
      <c r="P319" s="5"/>
      <c r="Q319" s="3"/>
      <c r="R319" s="5"/>
      <c r="S319" s="3"/>
      <c r="T319" s="3"/>
      <c r="U319" s="4"/>
      <c r="Z319" s="2"/>
    </row>
    <row r="320" spans="2:26" x14ac:dyDescent="0.25">
      <c r="B320">
        <v>24</v>
      </c>
      <c r="C320" t="s">
        <v>2</v>
      </c>
      <c r="D320" s="2">
        <v>41481</v>
      </c>
      <c r="E320" s="5">
        <v>70.8</v>
      </c>
      <c r="F320">
        <v>1</v>
      </c>
      <c r="G320" s="5">
        <f t="shared" si="435"/>
        <v>-0.78291814946618821</v>
      </c>
      <c r="H320" s="3">
        <f t="shared" si="438"/>
        <v>-5242.6327676210421</v>
      </c>
      <c r="I320" s="3">
        <f t="shared" si="439"/>
        <v>664384.55255125184</v>
      </c>
      <c r="J320" s="4"/>
      <c r="K320" s="4"/>
      <c r="L320" s="4"/>
      <c r="M320" s="4"/>
      <c r="O320" s="2"/>
      <c r="P320" s="5"/>
      <c r="Q320" s="3"/>
      <c r="R320" s="5"/>
      <c r="S320" s="3"/>
      <c r="T320" s="3"/>
      <c r="U320" s="4"/>
      <c r="Z320" s="2"/>
    </row>
    <row r="321" spans="1:26" x14ac:dyDescent="0.25">
      <c r="A321" s="1"/>
      <c r="B321">
        <v>25</v>
      </c>
      <c r="C321" t="s">
        <v>1</v>
      </c>
      <c r="D321" s="2">
        <v>41501</v>
      </c>
      <c r="E321" s="5">
        <v>71.599999999999994</v>
      </c>
      <c r="F321">
        <v>-1</v>
      </c>
      <c r="G321" s="5">
        <f t="shared" si="435"/>
        <v>1.1299435028248548</v>
      </c>
      <c r="H321" s="3">
        <f t="shared" si="438"/>
        <v>7507.1700853248531</v>
      </c>
      <c r="I321" s="3">
        <f t="shared" si="439"/>
        <v>671891.72263657674</v>
      </c>
      <c r="J321" s="4"/>
      <c r="K321" s="4"/>
      <c r="L321" s="4"/>
      <c r="M321" s="4"/>
      <c r="O321" s="2"/>
      <c r="P321" s="5"/>
      <c r="Q321" s="3"/>
      <c r="R321" s="5"/>
      <c r="S321" s="3"/>
      <c r="T321" s="3"/>
      <c r="Z321" s="2"/>
    </row>
    <row r="322" spans="1:26" x14ac:dyDescent="0.25">
      <c r="B322">
        <v>26</v>
      </c>
      <c r="C322" t="s">
        <v>2</v>
      </c>
      <c r="D322" s="2">
        <v>41508</v>
      </c>
      <c r="E322" s="5">
        <v>72</v>
      </c>
      <c r="F322">
        <v>1</v>
      </c>
      <c r="G322" s="5">
        <f t="shared" si="435"/>
        <v>-0.55865921787710293</v>
      </c>
      <c r="H322" s="3">
        <f t="shared" si="438"/>
        <v>-3753.5850426624938</v>
      </c>
      <c r="I322" s="3">
        <f t="shared" si="439"/>
        <v>668138.13759391429</v>
      </c>
      <c r="J322" s="4"/>
      <c r="K322" s="4"/>
      <c r="L322" s="4"/>
      <c r="M322" s="4"/>
      <c r="O322" s="2"/>
      <c r="P322" s="5"/>
      <c r="Q322" s="3"/>
      <c r="R322" s="5"/>
      <c r="S322" s="3"/>
      <c r="T322" s="3"/>
      <c r="Z322" s="2"/>
    </row>
    <row r="323" spans="1:26" x14ac:dyDescent="0.25">
      <c r="B323">
        <v>27</v>
      </c>
      <c r="C323" t="s">
        <v>1</v>
      </c>
      <c r="D323" s="2">
        <v>41513</v>
      </c>
      <c r="E323" s="5">
        <v>71.7</v>
      </c>
      <c r="F323">
        <v>-1</v>
      </c>
      <c r="G323" s="5">
        <f t="shared" si="435"/>
        <v>-0.41666666666666274</v>
      </c>
      <c r="H323" s="3">
        <f t="shared" si="438"/>
        <v>-2783.9089066412835</v>
      </c>
      <c r="I323" s="3">
        <f t="shared" si="439"/>
        <v>665354.22868727299</v>
      </c>
      <c r="J323" s="4"/>
      <c r="K323" s="4"/>
      <c r="L323" s="4"/>
      <c r="M323" s="4"/>
      <c r="O323" s="2"/>
      <c r="P323" s="5"/>
      <c r="Q323" s="3"/>
      <c r="R323" s="5"/>
      <c r="S323" s="3"/>
      <c r="T323" s="3"/>
      <c r="Z323" s="2"/>
    </row>
    <row r="324" spans="1:26" x14ac:dyDescent="0.25">
      <c r="B324">
        <v>28</v>
      </c>
      <c r="C324" t="s">
        <v>2</v>
      </c>
      <c r="D324" s="2">
        <v>41518</v>
      </c>
      <c r="E324" s="5">
        <v>72</v>
      </c>
      <c r="F324">
        <v>1</v>
      </c>
      <c r="G324" s="5">
        <f t="shared" ref="G324:G333" si="440">(+E324-E323)/E323*F323*100</f>
        <v>-0.41841004184100022</v>
      </c>
      <c r="H324" s="3">
        <f t="shared" ref="H324:H333" si="441">I323*G324/100</f>
        <v>-2783.908906641283</v>
      </c>
      <c r="I324" s="3">
        <f t="shared" ref="I324:I333" si="442">I323+H324</f>
        <v>662570.31978063169</v>
      </c>
      <c r="J324" s="4"/>
      <c r="K324" s="4"/>
      <c r="L324" s="4"/>
      <c r="M324" s="4"/>
      <c r="O324" s="2"/>
      <c r="P324" s="5"/>
      <c r="Q324" s="3"/>
      <c r="R324" s="5"/>
      <c r="S324" s="3"/>
      <c r="T324" s="3"/>
      <c r="Z324" s="2"/>
    </row>
    <row r="325" spans="1:26" x14ac:dyDescent="0.25">
      <c r="B325">
        <v>29</v>
      </c>
      <c r="C325" t="s">
        <v>1</v>
      </c>
      <c r="D325" s="2">
        <v>41550</v>
      </c>
      <c r="E325" s="5">
        <v>74.5</v>
      </c>
      <c r="F325">
        <v>-1</v>
      </c>
      <c r="G325" s="5">
        <f t="shared" si="440"/>
        <v>3.4722222222222223</v>
      </c>
      <c r="H325" s="3">
        <f t="shared" si="441"/>
        <v>23005.913881271932</v>
      </c>
      <c r="I325" s="3">
        <f t="shared" si="442"/>
        <v>685576.23366190365</v>
      </c>
      <c r="J325" s="4"/>
      <c r="K325" s="4"/>
      <c r="L325" s="4"/>
      <c r="M325" s="4"/>
      <c r="O325" s="2"/>
      <c r="P325" s="5"/>
      <c r="Q325" s="3"/>
      <c r="R325" s="5"/>
      <c r="S325" s="3"/>
      <c r="T325" s="3"/>
      <c r="Z325" s="2"/>
    </row>
    <row r="326" spans="1:26" x14ac:dyDescent="0.25">
      <c r="B326">
        <v>30</v>
      </c>
      <c r="C326" t="s">
        <v>2</v>
      </c>
      <c r="D326" s="2">
        <v>41557</v>
      </c>
      <c r="E326" s="5">
        <v>74.55</v>
      </c>
      <c r="F326">
        <v>1</v>
      </c>
      <c r="G326" s="5">
        <f t="shared" si="440"/>
        <v>-6.7114093959727728E-2</v>
      </c>
      <c r="H326" s="3">
        <f t="shared" si="441"/>
        <v>-460.11827762541253</v>
      </c>
      <c r="I326" s="3">
        <f t="shared" si="442"/>
        <v>685116.11538427824</v>
      </c>
      <c r="J326" s="4"/>
      <c r="K326" s="4"/>
      <c r="L326" s="4"/>
      <c r="M326" s="4"/>
      <c r="O326" s="2"/>
      <c r="P326" s="5"/>
      <c r="Q326" s="3"/>
      <c r="R326" s="5"/>
      <c r="S326" s="3"/>
      <c r="T326" s="3"/>
      <c r="Z326" s="2"/>
    </row>
    <row r="327" spans="1:26" x14ac:dyDescent="0.25">
      <c r="B327">
        <v>31</v>
      </c>
      <c r="C327" t="s">
        <v>1</v>
      </c>
      <c r="D327" s="2">
        <v>41585</v>
      </c>
      <c r="E327" s="5">
        <v>77.900000000000006</v>
      </c>
      <c r="F327">
        <v>-1</v>
      </c>
      <c r="G327" s="5">
        <f t="shared" si="440"/>
        <v>4.4936284372904209</v>
      </c>
      <c r="H327" s="3">
        <f t="shared" si="441"/>
        <v>30786.572589367381</v>
      </c>
      <c r="I327" s="3">
        <f t="shared" si="442"/>
        <v>715902.68797364563</v>
      </c>
      <c r="J327" s="4"/>
      <c r="K327" s="4"/>
      <c r="L327" s="4"/>
      <c r="M327" s="4"/>
      <c r="O327" s="2"/>
      <c r="P327" s="5"/>
      <c r="Q327" s="3"/>
      <c r="R327" s="5"/>
      <c r="S327" s="3"/>
      <c r="T327" s="3"/>
      <c r="Z327" s="2"/>
    </row>
    <row r="328" spans="1:26" x14ac:dyDescent="0.25">
      <c r="B328">
        <v>32</v>
      </c>
      <c r="C328" t="s">
        <v>2</v>
      </c>
      <c r="D328" s="2">
        <v>41591</v>
      </c>
      <c r="E328" s="5">
        <v>78.5</v>
      </c>
      <c r="F328">
        <v>1</v>
      </c>
      <c r="G328" s="5">
        <f t="shared" si="440"/>
        <v>-0.77021822849806709</v>
      </c>
      <c r="H328" s="3">
        <f t="shared" si="441"/>
        <v>-5514.0130010806579</v>
      </c>
      <c r="I328" s="3">
        <f t="shared" si="442"/>
        <v>710388.67497256503</v>
      </c>
      <c r="J328" s="4"/>
      <c r="K328" s="4"/>
      <c r="L328" s="4"/>
      <c r="M328" s="4"/>
      <c r="O328" s="2"/>
      <c r="P328" s="5"/>
      <c r="Q328" s="3"/>
      <c r="R328" s="5"/>
      <c r="S328" s="3"/>
      <c r="T328" s="3"/>
      <c r="Z328" s="2"/>
    </row>
    <row r="329" spans="1:26" x14ac:dyDescent="0.25">
      <c r="B329">
        <v>33</v>
      </c>
      <c r="C329" t="s">
        <v>1</v>
      </c>
      <c r="D329" s="2">
        <v>41597</v>
      </c>
      <c r="E329" s="5">
        <v>78.55</v>
      </c>
      <c r="F329">
        <v>-1</v>
      </c>
      <c r="G329" s="5">
        <f t="shared" si="440"/>
        <v>6.3694267515919945E-2</v>
      </c>
      <c r="H329" s="3">
        <f t="shared" si="441"/>
        <v>452.47686303982459</v>
      </c>
      <c r="I329" s="3">
        <f t="shared" si="442"/>
        <v>710841.1518356048</v>
      </c>
      <c r="J329" s="4"/>
      <c r="K329" s="4"/>
      <c r="L329" s="4"/>
      <c r="M329" s="4"/>
      <c r="O329" s="2"/>
      <c r="P329" s="5"/>
      <c r="Q329" s="3"/>
      <c r="R329" s="5"/>
      <c r="S329" s="3"/>
      <c r="T329" s="3"/>
      <c r="Z329" s="2"/>
    </row>
    <row r="330" spans="1:26" x14ac:dyDescent="0.25">
      <c r="B330">
        <v>34</v>
      </c>
      <c r="C330" t="s">
        <v>2</v>
      </c>
      <c r="D330" s="2">
        <v>41599</v>
      </c>
      <c r="E330" s="5">
        <v>79</v>
      </c>
      <c r="F330">
        <v>1</v>
      </c>
      <c r="G330" s="5">
        <f t="shared" si="440"/>
        <v>-0.57288351368555424</v>
      </c>
      <c r="H330" s="3">
        <f t="shared" si="441"/>
        <v>-4072.2917673586785</v>
      </c>
      <c r="I330" s="3">
        <f t="shared" si="442"/>
        <v>706768.86006824614</v>
      </c>
      <c r="J330" s="4"/>
      <c r="K330" s="4"/>
      <c r="L330" s="4"/>
      <c r="M330" s="4"/>
      <c r="O330" s="2"/>
      <c r="P330" s="5"/>
      <c r="Q330" s="3"/>
      <c r="R330" s="5"/>
      <c r="S330" s="3"/>
      <c r="T330" s="3"/>
      <c r="Z330" s="2"/>
    </row>
    <row r="331" spans="1:26" x14ac:dyDescent="0.25">
      <c r="B331">
        <v>35</v>
      </c>
      <c r="C331" t="s">
        <v>1</v>
      </c>
      <c r="D331" s="2">
        <v>41619</v>
      </c>
      <c r="E331" s="5">
        <v>80.8</v>
      </c>
      <c r="F331" s="3">
        <v>-1</v>
      </c>
      <c r="G331" s="5">
        <f t="shared" si="440"/>
        <v>2.2784810126582244</v>
      </c>
      <c r="H331" s="3">
        <f t="shared" si="441"/>
        <v>16103.594280035964</v>
      </c>
      <c r="I331" s="3">
        <f t="shared" si="442"/>
        <v>722872.45434828207</v>
      </c>
      <c r="J331" s="4"/>
      <c r="K331" s="4"/>
      <c r="L331" s="4"/>
      <c r="M331" s="4"/>
      <c r="O331" s="2"/>
      <c r="P331" s="5"/>
      <c r="Q331" s="3"/>
      <c r="R331" s="5"/>
      <c r="S331" s="3"/>
      <c r="T331" s="3"/>
      <c r="U331" s="4"/>
      <c r="Z331" s="2"/>
    </row>
    <row r="332" spans="1:26" x14ac:dyDescent="0.25">
      <c r="B332">
        <v>36</v>
      </c>
      <c r="C332" t="s">
        <v>2</v>
      </c>
      <c r="D332" s="2">
        <v>41626</v>
      </c>
      <c r="E332" s="5">
        <v>81.2</v>
      </c>
      <c r="F332" s="3">
        <v>1</v>
      </c>
      <c r="G332" s="5">
        <f t="shared" si="440"/>
        <v>-0.4950495049505021</v>
      </c>
      <c r="H332" s="3">
        <f t="shared" si="441"/>
        <v>-3578.5765066747144</v>
      </c>
      <c r="I332" s="3">
        <f t="shared" si="442"/>
        <v>719293.87784160732</v>
      </c>
      <c r="J332" s="4"/>
      <c r="K332" s="4"/>
      <c r="L332" s="4"/>
      <c r="M332" s="4"/>
      <c r="O332" s="2"/>
      <c r="P332" s="5"/>
      <c r="Q332" s="3"/>
      <c r="R332" s="5"/>
      <c r="S332" s="3"/>
      <c r="T332" s="3"/>
      <c r="Z332" s="2"/>
    </row>
    <row r="333" spans="1:26" x14ac:dyDescent="0.25">
      <c r="B333" t="s">
        <v>25</v>
      </c>
      <c r="D333" s="2">
        <v>41639</v>
      </c>
      <c r="E333" s="5">
        <v>83.74</v>
      </c>
      <c r="F333">
        <v>1</v>
      </c>
      <c r="G333" s="5">
        <f t="shared" si="440"/>
        <v>3.12807881773398</v>
      </c>
      <c r="H333" s="3">
        <f t="shared" si="441"/>
        <v>22500.079430020647</v>
      </c>
      <c r="I333" s="3">
        <f t="shared" si="442"/>
        <v>741793.95727162797</v>
      </c>
      <c r="J333" s="4">
        <f>(I333-I296)/I296*100</f>
        <v>16.396488646335829</v>
      </c>
      <c r="K333" s="4">
        <f>(E333-E296)/E296*100</f>
        <v>36.629140153369221</v>
      </c>
      <c r="L333" s="4">
        <v>24.9</v>
      </c>
      <c r="M333" s="4"/>
      <c r="O333" s="2"/>
      <c r="P333" s="5"/>
      <c r="Q333" s="3"/>
      <c r="R333" s="5"/>
      <c r="S333" s="3"/>
      <c r="T333" s="3"/>
      <c r="Z333" s="2"/>
    </row>
    <row r="334" spans="1:26" x14ac:dyDescent="0.25">
      <c r="A334" s="1">
        <v>2014</v>
      </c>
      <c r="B334">
        <v>1</v>
      </c>
      <c r="C334" t="s">
        <v>1</v>
      </c>
      <c r="D334" s="2">
        <v>41642</v>
      </c>
      <c r="E334" s="5">
        <v>82.5</v>
      </c>
      <c r="F334">
        <v>-1</v>
      </c>
      <c r="G334" s="5">
        <f t="shared" ref="G334:G339" si="443">(+E334-E333)/E333*F333*100</f>
        <v>-1.480773823740142</v>
      </c>
      <c r="H334" s="3">
        <f t="shared" ref="H334:H339" si="444">I333*G334/100</f>
        <v>-10984.2907453644</v>
      </c>
      <c r="I334" s="3">
        <f t="shared" ref="I334:I339" si="445">I333+H334</f>
        <v>730809.66652626358</v>
      </c>
      <c r="J334" s="4"/>
      <c r="K334" s="4"/>
      <c r="L334" s="4"/>
      <c r="M334" s="4"/>
      <c r="O334" s="2"/>
      <c r="P334" s="5"/>
      <c r="Q334" s="3"/>
      <c r="R334" s="5"/>
      <c r="S334" s="3"/>
      <c r="T334" s="3"/>
      <c r="Z334" s="2"/>
    </row>
    <row r="335" spans="1:26" x14ac:dyDescent="0.25">
      <c r="B335">
        <v>2</v>
      </c>
      <c r="C335" t="s">
        <v>2</v>
      </c>
      <c r="D335" s="2">
        <v>41647</v>
      </c>
      <c r="E335" s="5">
        <v>83</v>
      </c>
      <c r="F335">
        <v>1</v>
      </c>
      <c r="G335" s="5">
        <f t="shared" si="443"/>
        <v>-0.60606060606060608</v>
      </c>
      <c r="H335" s="3">
        <f t="shared" si="444"/>
        <v>-4429.1494940985676</v>
      </c>
      <c r="I335" s="3">
        <f t="shared" si="445"/>
        <v>726380.51703216496</v>
      </c>
      <c r="J335" s="4"/>
      <c r="K335" s="4"/>
      <c r="L335" s="4"/>
      <c r="M335" s="4"/>
      <c r="O335" s="2"/>
      <c r="P335" s="5"/>
      <c r="Q335" s="3"/>
      <c r="R335" s="5"/>
      <c r="S335" s="3"/>
      <c r="T335" s="3"/>
      <c r="Z335" s="2"/>
    </row>
    <row r="336" spans="1:26" x14ac:dyDescent="0.25">
      <c r="B336">
        <v>3</v>
      </c>
      <c r="C336" t="s">
        <v>1</v>
      </c>
      <c r="D336" s="2">
        <v>43113</v>
      </c>
      <c r="E336" s="5">
        <v>82.4</v>
      </c>
      <c r="F336">
        <v>-1</v>
      </c>
      <c r="G336" s="5">
        <f t="shared" si="443"/>
        <v>-0.72289156626505346</v>
      </c>
      <c r="H336" s="3">
        <f t="shared" si="444"/>
        <v>-5250.9434966180115</v>
      </c>
      <c r="I336" s="3">
        <f t="shared" si="445"/>
        <v>721129.57353554701</v>
      </c>
      <c r="J336" s="4"/>
      <c r="K336" s="4"/>
      <c r="L336" s="4"/>
      <c r="M336" s="4"/>
      <c r="O336" s="2"/>
      <c r="P336" s="5"/>
      <c r="Q336" s="3"/>
      <c r="R336" s="5"/>
      <c r="S336" s="3"/>
      <c r="T336" s="3"/>
      <c r="Z336" s="2"/>
    </row>
    <row r="337" spans="2:26" x14ac:dyDescent="0.25">
      <c r="B337">
        <v>4</v>
      </c>
      <c r="C337" t="s">
        <v>2</v>
      </c>
      <c r="D337" s="2">
        <v>43114</v>
      </c>
      <c r="E337" s="5">
        <v>82.9</v>
      </c>
      <c r="F337">
        <v>1</v>
      </c>
      <c r="G337" s="5">
        <f t="shared" si="443"/>
        <v>-0.60679611650485432</v>
      </c>
      <c r="H337" s="3">
        <f t="shared" si="444"/>
        <v>-4375.786247181717</v>
      </c>
      <c r="I337" s="3">
        <f t="shared" si="445"/>
        <v>716753.7872883653</v>
      </c>
      <c r="J337" s="4"/>
      <c r="K337" s="4"/>
      <c r="L337" s="4"/>
      <c r="M337" s="4"/>
      <c r="O337" s="2"/>
      <c r="P337" s="5"/>
      <c r="Q337" s="3"/>
      <c r="R337" s="5"/>
      <c r="S337" s="3"/>
      <c r="T337" s="3"/>
      <c r="Z337" s="2"/>
    </row>
    <row r="338" spans="2:26" x14ac:dyDescent="0.25">
      <c r="B338">
        <v>5</v>
      </c>
      <c r="C338" t="s">
        <v>1</v>
      </c>
      <c r="D338" s="2">
        <v>43124</v>
      </c>
      <c r="E338" s="5">
        <v>83.2</v>
      </c>
      <c r="F338">
        <v>-1</v>
      </c>
      <c r="G338" s="5">
        <f t="shared" si="443"/>
        <v>0.36188178528347059</v>
      </c>
      <c r="H338" s="3">
        <f t="shared" si="444"/>
        <v>2593.8014015260255</v>
      </c>
      <c r="I338" s="3">
        <f t="shared" si="445"/>
        <v>719347.58868989127</v>
      </c>
      <c r="J338" s="4"/>
      <c r="K338" s="4"/>
      <c r="L338" s="4"/>
      <c r="M338" s="4"/>
      <c r="O338" s="2"/>
      <c r="P338" s="5"/>
      <c r="Q338" s="3"/>
      <c r="R338" s="5"/>
      <c r="S338" s="3"/>
      <c r="T338" s="3"/>
      <c r="Z338" s="2"/>
    </row>
    <row r="339" spans="2:26" x14ac:dyDescent="0.25">
      <c r="B339">
        <v>6</v>
      </c>
      <c r="C339" t="s">
        <v>2</v>
      </c>
      <c r="D339" s="2">
        <v>41677</v>
      </c>
      <c r="E339" s="5">
        <v>82.5</v>
      </c>
      <c r="F339">
        <v>1</v>
      </c>
      <c r="G339" s="5">
        <f t="shared" si="443"/>
        <v>0.8413461538461573</v>
      </c>
      <c r="H339" s="3">
        <f t="shared" si="444"/>
        <v>6052.2032702274746</v>
      </c>
      <c r="I339" s="3">
        <f t="shared" si="445"/>
        <v>725399.7919601188</v>
      </c>
      <c r="J339" s="4"/>
      <c r="K339" s="4"/>
      <c r="L339" s="4"/>
      <c r="M339" s="4"/>
      <c r="O339" s="2"/>
      <c r="P339" s="5"/>
      <c r="Q339" s="3"/>
      <c r="R339" s="5"/>
      <c r="S339" s="3"/>
      <c r="T339" s="3"/>
      <c r="Z339" s="2"/>
    </row>
    <row r="340" spans="2:26" x14ac:dyDescent="0.25">
      <c r="B340">
        <v>7</v>
      </c>
      <c r="C340" t="s">
        <v>1</v>
      </c>
      <c r="D340" s="2">
        <v>41711</v>
      </c>
      <c r="E340" s="5">
        <v>85.75</v>
      </c>
      <c r="F340">
        <v>-1</v>
      </c>
      <c r="G340" s="5">
        <f t="shared" ref="G340:G350" si="446">(+E340-E339)/E339*F339*100</f>
        <v>3.939393939393939</v>
      </c>
      <c r="H340" s="3">
        <f t="shared" ref="H340:H347" si="447">I339*G340/100</f>
        <v>28576.355440853164</v>
      </c>
      <c r="I340" s="3">
        <f t="shared" ref="I340:I347" si="448">I339+H340</f>
        <v>753976.14740097197</v>
      </c>
      <c r="J340" s="4"/>
      <c r="K340" s="4"/>
      <c r="L340" s="4"/>
      <c r="M340" s="4"/>
      <c r="O340" s="2"/>
      <c r="P340" s="5"/>
      <c r="Q340" s="3"/>
      <c r="R340" s="5"/>
      <c r="S340" s="3"/>
      <c r="T340" s="3"/>
      <c r="Z340" s="2"/>
    </row>
    <row r="341" spans="2:26" x14ac:dyDescent="0.25">
      <c r="B341">
        <v>8</v>
      </c>
      <c r="C341" t="s">
        <v>2</v>
      </c>
      <c r="D341" s="2">
        <v>41716</v>
      </c>
      <c r="E341" s="5">
        <v>86.2</v>
      </c>
      <c r="F341">
        <v>1</v>
      </c>
      <c r="G341" s="5">
        <f t="shared" si="446"/>
        <v>-0.524781341107875</v>
      </c>
      <c r="H341" s="3">
        <f t="shared" si="447"/>
        <v>-3956.7261379643091</v>
      </c>
      <c r="I341" s="3">
        <f t="shared" si="448"/>
        <v>750019.42126300768</v>
      </c>
      <c r="J341" s="4"/>
      <c r="K341" s="4"/>
      <c r="L341" s="4"/>
      <c r="M341" s="4"/>
      <c r="O341" s="2"/>
      <c r="P341" s="5"/>
      <c r="Q341" s="3"/>
      <c r="R341" s="5"/>
      <c r="S341" s="3"/>
      <c r="T341" s="3"/>
      <c r="Z341" s="2"/>
    </row>
    <row r="342" spans="2:26" x14ac:dyDescent="0.25">
      <c r="B342">
        <v>9</v>
      </c>
      <c r="C342" t="s">
        <v>1</v>
      </c>
      <c r="D342" s="2">
        <v>41719</v>
      </c>
      <c r="E342" s="5">
        <v>85.75</v>
      </c>
      <c r="F342">
        <v>-1</v>
      </c>
      <c r="G342" s="5">
        <f t="shared" si="446"/>
        <v>-0.52204176334107055</v>
      </c>
      <c r="H342" s="3">
        <f t="shared" si="447"/>
        <v>-3915.4146121618978</v>
      </c>
      <c r="I342" s="3">
        <f t="shared" si="448"/>
        <v>746104.00665084575</v>
      </c>
      <c r="J342" s="4"/>
      <c r="K342" s="4"/>
      <c r="L342" s="4"/>
      <c r="M342" s="4"/>
      <c r="O342" s="2"/>
      <c r="P342" s="5"/>
      <c r="Q342" s="3"/>
      <c r="R342" s="5"/>
      <c r="S342" s="3"/>
      <c r="T342" s="3"/>
      <c r="Z342" s="2"/>
    </row>
    <row r="343" spans="2:26" x14ac:dyDescent="0.25">
      <c r="B343">
        <v>10</v>
      </c>
      <c r="C343" t="s">
        <v>2</v>
      </c>
      <c r="D343" s="2">
        <v>41730</v>
      </c>
      <c r="E343" s="5">
        <v>85</v>
      </c>
      <c r="F343">
        <v>1</v>
      </c>
      <c r="G343" s="5">
        <f t="shared" si="446"/>
        <v>0.87463556851311952</v>
      </c>
      <c r="H343" s="3">
        <f t="shared" si="447"/>
        <v>6525.6910202697873</v>
      </c>
      <c r="I343" s="3">
        <f t="shared" si="448"/>
        <v>752629.69767111551</v>
      </c>
      <c r="J343" s="4"/>
      <c r="K343" s="4"/>
      <c r="L343" s="4"/>
      <c r="M343" s="4"/>
      <c r="O343" s="2"/>
      <c r="P343" s="5"/>
      <c r="Q343" s="3"/>
      <c r="R343" s="5"/>
      <c r="S343" s="3"/>
      <c r="T343" s="3"/>
      <c r="Z343" s="2"/>
    </row>
    <row r="344" spans="2:26" x14ac:dyDescent="0.25">
      <c r="B344">
        <v>11</v>
      </c>
      <c r="C344" t="s">
        <v>1</v>
      </c>
      <c r="D344" s="2">
        <v>41733</v>
      </c>
      <c r="E344" s="5">
        <v>84.25</v>
      </c>
      <c r="F344">
        <v>-1</v>
      </c>
      <c r="G344" s="5">
        <f t="shared" si="446"/>
        <v>-0.88235294117647056</v>
      </c>
      <c r="H344" s="3">
        <f t="shared" si="447"/>
        <v>-6640.8502735686661</v>
      </c>
      <c r="I344" s="3">
        <f t="shared" si="448"/>
        <v>745988.84739754687</v>
      </c>
      <c r="J344" s="4"/>
      <c r="K344" s="4"/>
      <c r="L344" s="4"/>
      <c r="M344" s="4"/>
      <c r="O344" s="2"/>
      <c r="P344" s="5"/>
      <c r="Q344" s="3"/>
      <c r="R344" s="5"/>
      <c r="S344" s="3"/>
      <c r="T344" s="3"/>
      <c r="Z344" s="2"/>
    </row>
    <row r="345" spans="2:26" x14ac:dyDescent="0.25">
      <c r="B345">
        <v>12</v>
      </c>
      <c r="C345" t="s">
        <v>2</v>
      </c>
      <c r="D345" s="2">
        <v>41738</v>
      </c>
      <c r="E345" s="5">
        <v>84.1</v>
      </c>
      <c r="F345">
        <v>1</v>
      </c>
      <c r="G345" s="5">
        <f t="shared" si="446"/>
        <v>0.17804154302671296</v>
      </c>
      <c r="H345" s="3">
        <f t="shared" si="447"/>
        <v>1328.1700547137837</v>
      </c>
      <c r="I345" s="3">
        <f t="shared" si="448"/>
        <v>747317.0174522606</v>
      </c>
      <c r="J345" s="4"/>
      <c r="K345" s="4"/>
      <c r="L345" s="4"/>
      <c r="M345" s="4"/>
      <c r="O345" s="2"/>
      <c r="P345" s="5"/>
      <c r="Q345" s="3"/>
      <c r="R345" s="5"/>
      <c r="S345" s="3"/>
      <c r="T345" s="3"/>
      <c r="Z345" s="2"/>
    </row>
    <row r="346" spans="2:26" x14ac:dyDescent="0.25">
      <c r="B346">
        <v>13</v>
      </c>
      <c r="C346" t="s">
        <v>1</v>
      </c>
      <c r="D346" s="2">
        <v>41739</v>
      </c>
      <c r="E346" s="5">
        <v>83.3</v>
      </c>
      <c r="F346" s="3">
        <v>-1</v>
      </c>
      <c r="G346" s="5">
        <f t="shared" si="446"/>
        <v>-0.95124851367419405</v>
      </c>
      <c r="H346" s="3">
        <f t="shared" si="447"/>
        <v>-7108.8420209489459</v>
      </c>
      <c r="I346" s="3">
        <f t="shared" si="448"/>
        <v>740208.1754313116</v>
      </c>
      <c r="J346" s="4"/>
      <c r="K346" s="4"/>
      <c r="L346" s="4"/>
      <c r="M346" s="4"/>
      <c r="O346" s="2"/>
      <c r="P346" s="5"/>
      <c r="R346" s="5"/>
      <c r="S346" s="3"/>
      <c r="T346" s="3"/>
      <c r="Z346" s="2"/>
    </row>
    <row r="347" spans="2:26" x14ac:dyDescent="0.25">
      <c r="B347">
        <v>14</v>
      </c>
      <c r="C347" t="s">
        <v>2</v>
      </c>
      <c r="D347" s="2">
        <v>41750</v>
      </c>
      <c r="E347" s="5">
        <v>83</v>
      </c>
      <c r="F347">
        <v>1</v>
      </c>
      <c r="G347" s="5">
        <f t="shared" si="446"/>
        <v>0.36014405762304585</v>
      </c>
      <c r="H347" s="3">
        <f t="shared" si="447"/>
        <v>2665.8157578558394</v>
      </c>
      <c r="I347" s="3">
        <f t="shared" si="448"/>
        <v>742873.99118916749</v>
      </c>
      <c r="J347" s="4"/>
      <c r="K347" s="4"/>
      <c r="L347" s="4"/>
      <c r="M347" s="4"/>
      <c r="O347" s="2"/>
      <c r="P347" s="5"/>
      <c r="Q347" s="3"/>
      <c r="R347" s="5"/>
      <c r="S347" s="3"/>
      <c r="T347" s="3"/>
      <c r="Z347" s="2"/>
    </row>
    <row r="348" spans="2:26" x14ac:dyDescent="0.25">
      <c r="B348">
        <v>15</v>
      </c>
      <c r="C348" t="s">
        <v>1</v>
      </c>
      <c r="D348" s="2">
        <v>41754</v>
      </c>
      <c r="E348" s="5">
        <v>82.7</v>
      </c>
      <c r="F348">
        <v>-1</v>
      </c>
      <c r="G348" s="5">
        <f t="shared" si="446"/>
        <v>-0.36144578313252673</v>
      </c>
      <c r="H348" s="3">
        <f t="shared" ref="H348:H355" si="449">I347*G348/100</f>
        <v>-2685.0867151415441</v>
      </c>
      <c r="I348" s="3">
        <f t="shared" ref="I348:I355" si="450">I347+H348</f>
        <v>740188.90447402594</v>
      </c>
      <c r="J348" s="4"/>
      <c r="K348" s="4"/>
      <c r="L348" s="4"/>
      <c r="M348" s="4"/>
      <c r="O348" s="2"/>
      <c r="P348" s="5"/>
      <c r="Q348" s="3"/>
      <c r="R348" s="5"/>
      <c r="S348" s="3"/>
      <c r="T348" s="3"/>
      <c r="Z348" s="2"/>
    </row>
    <row r="349" spans="2:26" x14ac:dyDescent="0.25">
      <c r="B349">
        <v>16</v>
      </c>
      <c r="C349" t="s">
        <v>2</v>
      </c>
      <c r="D349" s="2">
        <v>41758</v>
      </c>
      <c r="E349" s="5">
        <v>83.3</v>
      </c>
      <c r="F349">
        <v>1</v>
      </c>
      <c r="G349" s="5">
        <f t="shared" si="446"/>
        <v>-0.7255139056831853</v>
      </c>
      <c r="H349" s="3">
        <f t="shared" si="449"/>
        <v>-5370.1734302830873</v>
      </c>
      <c r="I349" s="3">
        <f t="shared" si="450"/>
        <v>734818.73104374285</v>
      </c>
      <c r="J349" s="4"/>
      <c r="L349" s="4"/>
      <c r="M349" s="4"/>
      <c r="O349" s="2"/>
      <c r="P349" s="5"/>
      <c r="R349" s="5"/>
      <c r="S349" s="3"/>
      <c r="T349" s="3"/>
      <c r="Z349" s="2"/>
    </row>
    <row r="350" spans="2:26" x14ac:dyDescent="0.25">
      <c r="B350">
        <v>17</v>
      </c>
      <c r="C350" t="s">
        <v>1</v>
      </c>
      <c r="D350" s="2">
        <v>41765</v>
      </c>
      <c r="E350" s="5">
        <v>83.25</v>
      </c>
      <c r="F350">
        <v>-1</v>
      </c>
      <c r="G350" s="5">
        <f t="shared" si="446"/>
        <v>-6.0024009603838129E-2</v>
      </c>
      <c r="H350" s="3">
        <f t="shared" si="449"/>
        <v>-441.06766569249771</v>
      </c>
      <c r="I350" s="3">
        <f t="shared" si="450"/>
        <v>734377.66337805032</v>
      </c>
      <c r="J350" s="4"/>
      <c r="K350" s="4"/>
      <c r="L350" s="4"/>
      <c r="M350" s="4"/>
      <c r="O350" s="2"/>
      <c r="P350" s="5"/>
      <c r="Q350" s="3"/>
      <c r="R350" s="5"/>
      <c r="S350" s="3"/>
      <c r="T350" s="3"/>
      <c r="Z350" s="2"/>
    </row>
    <row r="351" spans="2:26" x14ac:dyDescent="0.25">
      <c r="B351">
        <v>18</v>
      </c>
      <c r="C351" t="s">
        <v>2</v>
      </c>
      <c r="D351" s="2">
        <v>41771</v>
      </c>
      <c r="E351" s="5">
        <v>83.8</v>
      </c>
      <c r="F351">
        <v>1</v>
      </c>
      <c r="G351" s="5">
        <f t="shared" ref="G351:G356" si="451">(+E351-E350)/E350*F350*100</f>
        <v>-0.66066066066065721</v>
      </c>
      <c r="H351" s="3">
        <f t="shared" si="449"/>
        <v>-4851.7443226177247</v>
      </c>
      <c r="I351" s="3">
        <f t="shared" si="450"/>
        <v>729525.91905543255</v>
      </c>
      <c r="J351" s="4"/>
      <c r="K351" s="4"/>
      <c r="L351" s="4"/>
      <c r="M351" s="4"/>
      <c r="O351" s="2"/>
      <c r="P351" s="5"/>
      <c r="Q351" s="3"/>
      <c r="R351" s="5"/>
      <c r="S351" s="3"/>
      <c r="T351" s="3"/>
      <c r="Z351" s="2"/>
    </row>
    <row r="352" spans="2:26" x14ac:dyDescent="0.25">
      <c r="B352">
        <v>19</v>
      </c>
      <c r="C352" t="s">
        <v>1</v>
      </c>
      <c r="D352" s="2">
        <v>41774</v>
      </c>
      <c r="E352" s="5">
        <v>83.5</v>
      </c>
      <c r="F352">
        <v>-1</v>
      </c>
      <c r="G352" s="5">
        <f t="shared" si="451"/>
        <v>-0.35799522673030687</v>
      </c>
      <c r="H352" s="3">
        <f t="shared" si="449"/>
        <v>-2611.6679679788508</v>
      </c>
      <c r="I352" s="3">
        <f t="shared" si="450"/>
        <v>726914.25108745368</v>
      </c>
      <c r="J352" s="4"/>
      <c r="K352" s="4"/>
      <c r="L352" s="4"/>
      <c r="M352" s="4"/>
      <c r="O352" s="2"/>
      <c r="P352" s="5"/>
      <c r="Q352" s="3"/>
      <c r="R352" s="5"/>
      <c r="S352" s="3"/>
      <c r="T352" s="3"/>
      <c r="Z352" s="2"/>
    </row>
    <row r="353" spans="2:26" x14ac:dyDescent="0.25">
      <c r="B353">
        <v>20</v>
      </c>
      <c r="C353" t="s">
        <v>2</v>
      </c>
      <c r="D353" s="2">
        <v>41778</v>
      </c>
      <c r="E353" s="5">
        <v>84</v>
      </c>
      <c r="F353">
        <v>1</v>
      </c>
      <c r="G353" s="5">
        <f t="shared" si="451"/>
        <v>-0.5988023952095809</v>
      </c>
      <c r="H353" s="3">
        <f t="shared" si="449"/>
        <v>-4352.77994663146</v>
      </c>
      <c r="I353" s="3">
        <f t="shared" si="450"/>
        <v>722561.47114082228</v>
      </c>
      <c r="J353" s="4"/>
      <c r="K353" s="4"/>
      <c r="L353" s="4"/>
      <c r="M353" s="4"/>
      <c r="O353" s="2"/>
      <c r="P353" s="5"/>
      <c r="Q353" s="3"/>
      <c r="R353" s="5"/>
      <c r="S353" s="3"/>
      <c r="T353" s="3"/>
      <c r="Z353" s="2"/>
    </row>
    <row r="354" spans="2:26" x14ac:dyDescent="0.25">
      <c r="B354">
        <v>21</v>
      </c>
      <c r="C354" t="s">
        <v>1</v>
      </c>
      <c r="D354" s="2">
        <v>41837</v>
      </c>
      <c r="E354" s="5">
        <v>91</v>
      </c>
      <c r="F354" s="3">
        <v>-1</v>
      </c>
      <c r="G354" s="5">
        <f t="shared" si="451"/>
        <v>8.3333333333333321</v>
      </c>
      <c r="H354" s="3">
        <f t="shared" si="449"/>
        <v>60213.455928401847</v>
      </c>
      <c r="I354" s="3">
        <f t="shared" si="450"/>
        <v>782774.92706922418</v>
      </c>
      <c r="J354" s="4"/>
      <c r="K354" s="4"/>
      <c r="L354" s="4"/>
      <c r="M354" s="4"/>
      <c r="O354" s="2"/>
      <c r="P354" s="5"/>
      <c r="Q354" s="3"/>
      <c r="R354" s="5"/>
      <c r="S354" s="3"/>
      <c r="T354" s="3"/>
      <c r="Z354" s="2"/>
    </row>
    <row r="355" spans="2:26" x14ac:dyDescent="0.25">
      <c r="B355">
        <v>22</v>
      </c>
      <c r="C355" t="s">
        <v>2</v>
      </c>
      <c r="D355" s="2">
        <v>41838</v>
      </c>
      <c r="E355" s="5">
        <v>91.5</v>
      </c>
      <c r="F355">
        <v>1</v>
      </c>
      <c r="G355" s="5">
        <f t="shared" si="451"/>
        <v>-0.5494505494505495</v>
      </c>
      <c r="H355" s="3">
        <f t="shared" si="449"/>
        <v>-4300.9611377429901</v>
      </c>
      <c r="I355" s="3">
        <f t="shared" si="450"/>
        <v>778473.96593148122</v>
      </c>
      <c r="J355" s="4"/>
      <c r="K355" s="4"/>
      <c r="L355" s="4"/>
      <c r="M355" s="4"/>
      <c r="O355" s="2"/>
      <c r="P355" s="5"/>
      <c r="Q355" s="3"/>
      <c r="R355" s="5"/>
      <c r="S355" s="3"/>
      <c r="T355" s="3"/>
      <c r="U355" s="4"/>
      <c r="Z355" s="2"/>
    </row>
    <row r="356" spans="2:26" x14ac:dyDescent="0.25">
      <c r="B356">
        <v>23</v>
      </c>
      <c r="C356" t="s">
        <v>1</v>
      </c>
      <c r="D356" s="2">
        <v>41851</v>
      </c>
      <c r="E356" s="5">
        <v>92</v>
      </c>
      <c r="F356">
        <v>-1</v>
      </c>
      <c r="G356" s="5">
        <f t="shared" si="451"/>
        <v>0.54644808743169404</v>
      </c>
      <c r="H356" s="3">
        <f t="shared" ref="H356" si="452">I355*G356/100</f>
        <v>4253.9560979862363</v>
      </c>
      <c r="I356" s="3">
        <f t="shared" ref="I356" si="453">I355+H356</f>
        <v>782727.92202946742</v>
      </c>
      <c r="J356" s="4"/>
      <c r="K356" s="4"/>
      <c r="L356" s="4"/>
      <c r="M356" s="4"/>
      <c r="O356" s="2"/>
      <c r="P356" s="5"/>
      <c r="Q356" s="3"/>
      <c r="R356" s="5"/>
      <c r="S356" s="3"/>
      <c r="T356" s="3"/>
      <c r="Z356" s="2"/>
    </row>
    <row r="357" spans="2:26" x14ac:dyDescent="0.25">
      <c r="B357">
        <v>24</v>
      </c>
      <c r="C357" t="s">
        <v>2</v>
      </c>
      <c r="D357" s="2">
        <v>41862</v>
      </c>
      <c r="E357" s="5">
        <v>91.8</v>
      </c>
      <c r="F357">
        <v>1</v>
      </c>
      <c r="G357" s="5">
        <f t="shared" ref="G357:G362" si="454">(+E357-E356)/E356*F356*100</f>
        <v>0.21739130434782916</v>
      </c>
      <c r="H357" s="3">
        <f t="shared" ref="H357:H362" si="455">I356*G357/100</f>
        <v>1701.5824391945184</v>
      </c>
      <c r="I357" s="3">
        <f t="shared" ref="I357:I362" si="456">I356+H357</f>
        <v>784429.50446866197</v>
      </c>
      <c r="J357" s="4"/>
      <c r="K357" s="4"/>
      <c r="L357" s="4"/>
      <c r="M357" s="4"/>
      <c r="O357" s="2"/>
      <c r="P357" s="5"/>
      <c r="Q357" s="3"/>
      <c r="R357" s="5"/>
      <c r="S357" s="3"/>
      <c r="T357" s="3"/>
      <c r="Z357" s="2"/>
    </row>
    <row r="358" spans="2:26" x14ac:dyDescent="0.25">
      <c r="B358">
        <v>25</v>
      </c>
      <c r="C358" t="s">
        <v>1</v>
      </c>
      <c r="D358" s="2">
        <v>41897</v>
      </c>
      <c r="E358" s="5">
        <v>95.25</v>
      </c>
      <c r="F358">
        <v>-1</v>
      </c>
      <c r="G358" s="5">
        <f t="shared" si="454"/>
        <v>3.7581699346405264</v>
      </c>
      <c r="H358" s="3">
        <f t="shared" si="455"/>
        <v>29480.193795390922</v>
      </c>
      <c r="I358" s="3">
        <f t="shared" si="456"/>
        <v>813909.69826405286</v>
      </c>
      <c r="J358" s="4"/>
      <c r="K358" s="4"/>
      <c r="L358" s="4"/>
      <c r="M358" s="4"/>
      <c r="O358" s="2"/>
      <c r="P358" s="5"/>
      <c r="Q358" s="3"/>
      <c r="R358" s="5"/>
      <c r="S358" s="3"/>
      <c r="T358" s="3"/>
      <c r="Z358" s="2"/>
    </row>
    <row r="359" spans="2:26" x14ac:dyDescent="0.25">
      <c r="B359">
        <v>26</v>
      </c>
      <c r="C359" t="s">
        <v>2</v>
      </c>
      <c r="D359" s="2">
        <v>41899</v>
      </c>
      <c r="E359" s="5">
        <v>95.6</v>
      </c>
      <c r="F359">
        <v>1</v>
      </c>
      <c r="G359" s="5">
        <f t="shared" si="454"/>
        <v>-0.36745406824146387</v>
      </c>
      <c r="H359" s="3">
        <f t="shared" si="455"/>
        <v>-2990.7442980830856</v>
      </c>
      <c r="I359" s="3">
        <f t="shared" si="456"/>
        <v>810918.95396596973</v>
      </c>
      <c r="J359" s="4"/>
      <c r="K359" s="4"/>
      <c r="L359" s="4"/>
      <c r="M359" s="4"/>
      <c r="O359" s="2"/>
      <c r="P359" s="5"/>
      <c r="Q359" s="3"/>
      <c r="R359" s="5"/>
      <c r="S359" s="3"/>
      <c r="T359" s="3"/>
      <c r="Z359" s="2"/>
    </row>
    <row r="360" spans="2:26" x14ac:dyDescent="0.25">
      <c r="B360">
        <v>27</v>
      </c>
      <c r="C360" t="s">
        <v>1</v>
      </c>
      <c r="D360" s="2">
        <v>41904</v>
      </c>
      <c r="E360" s="5">
        <v>95.4</v>
      </c>
      <c r="F360">
        <v>-1</v>
      </c>
      <c r="G360" s="5">
        <f t="shared" si="454"/>
        <v>-0.2092050209204902</v>
      </c>
      <c r="H360" s="3">
        <f t="shared" si="455"/>
        <v>-1696.4831672927271</v>
      </c>
      <c r="I360" s="3">
        <f t="shared" si="456"/>
        <v>809222.47079867695</v>
      </c>
      <c r="J360" s="4"/>
      <c r="K360" s="4"/>
      <c r="L360" s="4"/>
      <c r="M360" s="4"/>
      <c r="O360" s="2"/>
      <c r="P360" s="5"/>
      <c r="Q360" s="3"/>
      <c r="R360" s="5"/>
      <c r="S360" s="3"/>
      <c r="T360" s="3"/>
      <c r="Z360" s="2"/>
    </row>
    <row r="361" spans="2:26" x14ac:dyDescent="0.25">
      <c r="B361">
        <v>28</v>
      </c>
      <c r="C361" t="s">
        <v>2</v>
      </c>
      <c r="D361" s="2">
        <v>41906</v>
      </c>
      <c r="E361" s="5">
        <v>95.8</v>
      </c>
      <c r="F361">
        <v>1</v>
      </c>
      <c r="G361" s="5">
        <f t="shared" si="454"/>
        <v>-0.41928721174003292</v>
      </c>
      <c r="H361" s="3">
        <f t="shared" si="455"/>
        <v>-3392.9663345855747</v>
      </c>
      <c r="I361" s="3">
        <f t="shared" si="456"/>
        <v>805829.50446409138</v>
      </c>
      <c r="J361" s="4"/>
      <c r="K361" s="4"/>
      <c r="L361" s="4"/>
      <c r="M361" s="4"/>
      <c r="O361" s="2"/>
      <c r="P361" s="5"/>
      <c r="Q361" s="3"/>
      <c r="R361" s="5"/>
      <c r="S361" s="3"/>
      <c r="T361" s="3"/>
      <c r="Z361" s="2"/>
    </row>
    <row r="362" spans="2:26" x14ac:dyDescent="0.25">
      <c r="B362">
        <v>29</v>
      </c>
      <c r="C362" t="s">
        <v>1</v>
      </c>
      <c r="D362" s="2">
        <v>41907</v>
      </c>
      <c r="E362" s="5">
        <v>95.2</v>
      </c>
      <c r="F362">
        <v>-1</v>
      </c>
      <c r="G362" s="5">
        <f t="shared" si="454"/>
        <v>-0.62630480167014024</v>
      </c>
      <c r="H362" s="3">
        <f t="shared" si="455"/>
        <v>-5046.9488797333015</v>
      </c>
      <c r="I362" s="3">
        <f t="shared" si="456"/>
        <v>800782.55558435805</v>
      </c>
      <c r="J362" s="4"/>
      <c r="K362" s="4"/>
      <c r="L362" s="4"/>
      <c r="M362" s="4"/>
      <c r="O362" s="2"/>
      <c r="P362" s="5"/>
      <c r="Q362" s="3"/>
      <c r="R362" s="5"/>
      <c r="S362" s="3"/>
      <c r="T362" s="3"/>
      <c r="Z362" s="2"/>
    </row>
    <row r="363" spans="2:26" x14ac:dyDescent="0.25">
      <c r="B363">
        <v>30</v>
      </c>
      <c r="C363" t="s">
        <v>2</v>
      </c>
      <c r="D363" s="2">
        <v>41920</v>
      </c>
      <c r="E363" s="5">
        <v>94.8</v>
      </c>
      <c r="F363">
        <v>1</v>
      </c>
      <c r="G363" s="5">
        <f t="shared" ref="G363" si="457">(+E363-E362)/E362*F362*100</f>
        <v>0.4201680672268967</v>
      </c>
      <c r="H363" s="3">
        <f t="shared" ref="H363" si="458">I362*G363/100</f>
        <v>3364.6325864889473</v>
      </c>
      <c r="I363" s="3">
        <f t="shared" ref="I363" si="459">I362+H363</f>
        <v>804147.18817084702</v>
      </c>
      <c r="J363" s="4"/>
      <c r="K363" s="4"/>
      <c r="L363" s="4"/>
      <c r="M363" s="4"/>
      <c r="O363" s="2"/>
      <c r="P363" s="5"/>
      <c r="Q363" s="3"/>
      <c r="R363" s="5"/>
      <c r="S363" s="3"/>
      <c r="T363" s="3"/>
      <c r="Z363" s="2"/>
    </row>
    <row r="364" spans="2:26" x14ac:dyDescent="0.25">
      <c r="B364">
        <v>31</v>
      </c>
      <c r="C364" t="s">
        <v>1</v>
      </c>
      <c r="D364" s="2">
        <v>41921</v>
      </c>
      <c r="E364" s="5">
        <v>94</v>
      </c>
      <c r="F364">
        <v>-1</v>
      </c>
      <c r="G364" s="5">
        <f t="shared" ref="G364" si="460">(+E364-E363)/E363*F363*100</f>
        <v>-0.84388185654008141</v>
      </c>
      <c r="H364" s="3">
        <f t="shared" ref="H364" si="461">I363*G364/100</f>
        <v>-6786.0522208510056</v>
      </c>
      <c r="I364" s="3">
        <f t="shared" ref="I364" si="462">I363+H364</f>
        <v>797361.13594999607</v>
      </c>
      <c r="J364" s="4"/>
      <c r="K364" s="4"/>
      <c r="L364" s="4"/>
      <c r="M364" s="4"/>
      <c r="O364" s="2"/>
      <c r="P364" s="5"/>
      <c r="Q364" s="3"/>
      <c r="R364" s="5"/>
      <c r="S364" s="3"/>
      <c r="T364" s="3"/>
      <c r="Z364" s="2"/>
    </row>
    <row r="365" spans="2:26" x14ac:dyDescent="0.25">
      <c r="B365">
        <v>32</v>
      </c>
      <c r="C365" t="s">
        <v>2</v>
      </c>
      <c r="D365" s="2">
        <v>41933</v>
      </c>
      <c r="E365" s="5">
        <v>92.2</v>
      </c>
      <c r="F365">
        <v>1</v>
      </c>
      <c r="G365" s="5">
        <f t="shared" ref="G365" si="463">(+E365-E364)/E364*F364*100</f>
        <v>1.9148936170212734</v>
      </c>
      <c r="H365" s="3">
        <f t="shared" ref="H365" si="464">I364*G365/100</f>
        <v>15268.617496914791</v>
      </c>
      <c r="I365" s="3">
        <f t="shared" ref="I365" si="465">I364+H365</f>
        <v>812629.75344691088</v>
      </c>
      <c r="J365" s="4"/>
      <c r="K365" s="4"/>
      <c r="L365" s="4"/>
      <c r="M365" s="4"/>
      <c r="O365" s="2"/>
      <c r="P365" s="5"/>
      <c r="Q365" s="3"/>
      <c r="R365" s="5"/>
      <c r="S365" s="3"/>
      <c r="T365" s="3"/>
      <c r="Z365" s="2"/>
    </row>
    <row r="366" spans="2:26" x14ac:dyDescent="0.25">
      <c r="B366">
        <v>33</v>
      </c>
      <c r="C366" t="s">
        <v>1</v>
      </c>
      <c r="D366" s="2">
        <v>41983</v>
      </c>
      <c r="E366" s="5">
        <v>100.25</v>
      </c>
      <c r="F366">
        <v>-1</v>
      </c>
      <c r="G366" s="5">
        <f t="shared" ref="G366:G371" si="466">(+E366-E365)/E365*F365*100</f>
        <v>8.7310195227765686</v>
      </c>
      <c r="H366" s="3">
        <f t="shared" ref="H366:H371" si="467">I365*G366/100</f>
        <v>70950.862421340891</v>
      </c>
      <c r="I366" s="3">
        <f t="shared" ref="I366:I371" si="468">I365+H366</f>
        <v>883580.61586825177</v>
      </c>
      <c r="J366" s="4"/>
      <c r="K366" s="4"/>
      <c r="L366" s="4"/>
      <c r="M366" s="4"/>
      <c r="O366" s="2"/>
      <c r="P366" s="5"/>
      <c r="Q366" s="3"/>
      <c r="R366" s="5"/>
      <c r="S366" s="3"/>
      <c r="T366" s="3"/>
      <c r="Z366" s="2"/>
    </row>
    <row r="367" spans="2:26" x14ac:dyDescent="0.25">
      <c r="B367">
        <v>34</v>
      </c>
      <c r="C367" t="s">
        <v>2</v>
      </c>
      <c r="D367" s="2">
        <v>41991</v>
      </c>
      <c r="E367" s="5">
        <v>99.75</v>
      </c>
      <c r="F367">
        <v>1</v>
      </c>
      <c r="G367" s="5">
        <f t="shared" si="466"/>
        <v>0.49875311720698251</v>
      </c>
      <c r="H367" s="3">
        <f t="shared" si="467"/>
        <v>4406.8858646795597</v>
      </c>
      <c r="I367" s="3">
        <f t="shared" si="468"/>
        <v>887987.50173293136</v>
      </c>
      <c r="J367" s="4"/>
      <c r="K367" s="4"/>
      <c r="L367" s="4"/>
      <c r="M367" s="4"/>
      <c r="O367" s="2"/>
      <c r="P367" s="5"/>
      <c r="Q367" s="3"/>
      <c r="R367" s="5"/>
      <c r="S367" s="3"/>
      <c r="T367" s="3"/>
      <c r="Z367" s="2"/>
    </row>
    <row r="368" spans="2:26" x14ac:dyDescent="0.25">
      <c r="B368">
        <v>35</v>
      </c>
      <c r="C368" t="s">
        <v>1</v>
      </c>
      <c r="D368" s="2">
        <v>42004</v>
      </c>
      <c r="E368" s="5">
        <v>100.1</v>
      </c>
      <c r="F368" s="3">
        <v>-1</v>
      </c>
      <c r="G368" s="5">
        <f t="shared" si="466"/>
        <v>0.3508771929824504</v>
      </c>
      <c r="H368" s="3">
        <f t="shared" si="467"/>
        <v>3115.7456201154978</v>
      </c>
      <c r="I368" s="3">
        <f t="shared" si="468"/>
        <v>891103.2473530469</v>
      </c>
      <c r="J368" s="4"/>
      <c r="K368" s="4"/>
      <c r="L368" s="4"/>
      <c r="M368" s="4"/>
      <c r="O368" s="2"/>
      <c r="P368" s="5"/>
      <c r="Q368" s="3"/>
      <c r="R368" s="5"/>
      <c r="S368" s="3"/>
      <c r="T368" s="3"/>
      <c r="Z368" s="2"/>
    </row>
    <row r="369" spans="1:26" x14ac:dyDescent="0.25">
      <c r="B369" t="s">
        <v>25</v>
      </c>
      <c r="D369" s="2">
        <v>42004</v>
      </c>
      <c r="E369" s="5">
        <v>99.8</v>
      </c>
      <c r="F369">
        <v>-1</v>
      </c>
      <c r="G369" s="5">
        <f t="shared" si="466"/>
        <v>0.29970029970029688</v>
      </c>
      <c r="H369" s="3">
        <f t="shared" si="467"/>
        <v>2670.6391029561596</v>
      </c>
      <c r="I369" s="3">
        <f t="shared" si="468"/>
        <v>893773.88645600306</v>
      </c>
      <c r="J369" s="4">
        <f>(I369-I333)/I333*100</f>
        <v>20.48815950771132</v>
      </c>
      <c r="K369" s="4">
        <f>(E369-E333)/E333*100</f>
        <v>19.178409362311921</v>
      </c>
      <c r="L369" s="4">
        <v>24.5</v>
      </c>
      <c r="M369" s="4"/>
      <c r="O369" s="2"/>
      <c r="P369" s="5"/>
      <c r="Q369" s="3"/>
      <c r="R369" s="5"/>
      <c r="S369" s="3"/>
      <c r="T369" s="3"/>
      <c r="Z369" s="2"/>
    </row>
    <row r="370" spans="1:26" x14ac:dyDescent="0.25">
      <c r="A370" s="1">
        <v>2015</v>
      </c>
      <c r="B370">
        <v>1</v>
      </c>
      <c r="C370" t="s">
        <v>2</v>
      </c>
      <c r="D370" s="2">
        <v>42012</v>
      </c>
      <c r="E370" s="5">
        <v>99.5</v>
      </c>
      <c r="F370">
        <v>1</v>
      </c>
      <c r="G370" s="5">
        <f t="shared" si="466"/>
        <v>0.30060120240480681</v>
      </c>
      <c r="H370" s="3">
        <f t="shared" si="467"/>
        <v>2686.6950494669181</v>
      </c>
      <c r="I370" s="3">
        <f t="shared" si="468"/>
        <v>896460.58150546998</v>
      </c>
      <c r="J370" s="4"/>
      <c r="K370" s="4"/>
      <c r="L370" s="4"/>
      <c r="M370" s="4"/>
      <c r="O370" s="2"/>
      <c r="P370" s="5"/>
      <c r="Q370" s="3"/>
      <c r="R370" s="5"/>
      <c r="S370" s="3"/>
      <c r="T370" s="3"/>
      <c r="Z370" s="2"/>
    </row>
    <row r="371" spans="1:26" x14ac:dyDescent="0.25">
      <c r="B371">
        <v>2</v>
      </c>
      <c r="C371" t="s">
        <v>1</v>
      </c>
      <c r="D371" s="2">
        <v>42016</v>
      </c>
      <c r="E371" s="5">
        <v>98.8</v>
      </c>
      <c r="F371">
        <v>-1</v>
      </c>
      <c r="G371" s="5">
        <f t="shared" si="466"/>
        <v>-0.70351758793970143</v>
      </c>
      <c r="H371" s="3">
        <f t="shared" si="467"/>
        <v>-6306.7578598375039</v>
      </c>
      <c r="I371" s="3">
        <f t="shared" si="468"/>
        <v>890153.82364563248</v>
      </c>
      <c r="J371" s="4"/>
      <c r="K371" s="4"/>
      <c r="L371" s="4"/>
      <c r="M371" s="4"/>
      <c r="O371" s="2"/>
      <c r="P371" s="5"/>
      <c r="Q371" s="3"/>
      <c r="R371" s="5"/>
      <c r="S371" s="3"/>
      <c r="T371" s="3"/>
      <c r="Z371" s="2"/>
    </row>
    <row r="372" spans="1:26" x14ac:dyDescent="0.25">
      <c r="B372">
        <v>3</v>
      </c>
      <c r="C372" t="s">
        <v>2</v>
      </c>
      <c r="D372" s="2">
        <v>42025</v>
      </c>
      <c r="E372" s="5">
        <v>98.7</v>
      </c>
      <c r="F372">
        <v>1</v>
      </c>
      <c r="G372" s="5">
        <f t="shared" ref="G372" si="469">(+E372-E371)/E371*F371*100</f>
        <v>0.10121457489877968</v>
      </c>
      <c r="H372" s="3">
        <f t="shared" ref="H372" si="470">I371*G372/100</f>
        <v>900.96540854815987</v>
      </c>
      <c r="I372" s="3">
        <f t="shared" ref="I372" si="471">I371+H372</f>
        <v>891054.78905418061</v>
      </c>
      <c r="J372" s="4"/>
      <c r="K372" s="4"/>
      <c r="L372" s="4"/>
      <c r="M372" s="4"/>
      <c r="O372" s="2"/>
      <c r="P372" s="5"/>
      <c r="Q372" s="3"/>
      <c r="R372" s="5"/>
      <c r="S372" s="3"/>
      <c r="T372" s="3"/>
      <c r="Z372" s="2"/>
    </row>
    <row r="373" spans="1:26" x14ac:dyDescent="0.25">
      <c r="B373">
        <v>4</v>
      </c>
      <c r="C373" t="s">
        <v>1</v>
      </c>
      <c r="D373" s="2">
        <v>42031</v>
      </c>
      <c r="E373" s="5">
        <v>98.8</v>
      </c>
      <c r="F373">
        <v>-1</v>
      </c>
      <c r="G373" s="5">
        <f t="shared" ref="G373" si="472">(+E373-E372)/E372*F372*100</f>
        <v>0.10131712259371257</v>
      </c>
      <c r="H373" s="3">
        <f t="shared" ref="H373" si="473">I372*G373/100</f>
        <v>902.79107300317116</v>
      </c>
      <c r="I373" s="3">
        <f t="shared" ref="I373" si="474">I372+H373</f>
        <v>891957.58012718381</v>
      </c>
      <c r="J373" s="4"/>
      <c r="K373" s="4"/>
      <c r="L373" s="4"/>
      <c r="M373" s="4"/>
      <c r="O373" s="2"/>
      <c r="P373" s="5"/>
      <c r="Q373" s="3"/>
      <c r="R373" s="5"/>
      <c r="S373" s="3"/>
      <c r="T373" s="3"/>
      <c r="Z373" s="2"/>
    </row>
    <row r="374" spans="1:26" x14ac:dyDescent="0.25">
      <c r="B374">
        <v>5</v>
      </c>
      <c r="C374" t="s">
        <v>2</v>
      </c>
      <c r="D374" s="2">
        <v>42038</v>
      </c>
      <c r="E374" s="5">
        <v>99</v>
      </c>
      <c r="F374">
        <v>1</v>
      </c>
      <c r="G374" s="5">
        <f t="shared" ref="G374:G377" si="475">(+E374-E373)/E373*F373*100</f>
        <v>-0.2024291497975737</v>
      </c>
      <c r="H374" s="3">
        <f t="shared" ref="H374:H377" si="476">I373*G374/100</f>
        <v>-1805.5821460064703</v>
      </c>
      <c r="I374" s="3">
        <f t="shared" ref="I374:I377" si="477">I373+H374</f>
        <v>890151.99798117729</v>
      </c>
      <c r="J374" s="4"/>
      <c r="K374" s="4"/>
      <c r="L374" s="4"/>
      <c r="M374" s="4"/>
      <c r="O374" s="2"/>
      <c r="P374" s="5"/>
      <c r="Q374" s="3"/>
      <c r="R374" s="5"/>
      <c r="S374" s="3"/>
      <c r="T374" s="3"/>
      <c r="Z374" s="2"/>
    </row>
    <row r="375" spans="1:26" x14ac:dyDescent="0.25">
      <c r="B375">
        <v>6</v>
      </c>
      <c r="C375" t="s">
        <v>1</v>
      </c>
      <c r="D375" s="2">
        <v>42069</v>
      </c>
      <c r="E375" s="5">
        <v>104.1</v>
      </c>
      <c r="F375" s="3">
        <v>-1</v>
      </c>
      <c r="G375" s="5">
        <f t="shared" si="475"/>
        <v>5.1515151515151461</v>
      </c>
      <c r="H375" s="3">
        <f t="shared" si="476"/>
        <v>45856.315047515149</v>
      </c>
      <c r="I375" s="3">
        <f t="shared" si="477"/>
        <v>936008.3130286925</v>
      </c>
      <c r="J375" s="4"/>
      <c r="K375" s="4"/>
      <c r="L375" s="4"/>
      <c r="M375" s="4"/>
      <c r="O375" s="2"/>
      <c r="P375" s="5"/>
      <c r="R375" s="5"/>
      <c r="S375" s="3"/>
      <c r="T375" s="3"/>
      <c r="Z375" s="2"/>
    </row>
    <row r="376" spans="1:26" x14ac:dyDescent="0.25">
      <c r="B376">
        <v>7</v>
      </c>
      <c r="C376" t="s">
        <v>2</v>
      </c>
      <c r="D376" s="2">
        <v>42080</v>
      </c>
      <c r="E376" s="5">
        <v>103.4</v>
      </c>
      <c r="F376">
        <v>1</v>
      </c>
      <c r="G376" s="5">
        <f t="shared" si="475"/>
        <v>0.67243035542746266</v>
      </c>
      <c r="H376" s="3">
        <f t="shared" si="476"/>
        <v>6294.0040261294344</v>
      </c>
      <c r="I376" s="3">
        <f t="shared" si="477"/>
        <v>942302.31705482188</v>
      </c>
      <c r="J376" s="4"/>
      <c r="K376" s="4"/>
      <c r="L376" s="4"/>
      <c r="M376" s="4"/>
      <c r="O376" s="2"/>
      <c r="P376" s="5"/>
      <c r="Q376" s="3"/>
      <c r="R376" s="5"/>
      <c r="S376" s="3"/>
      <c r="T376" s="3"/>
      <c r="Z376" s="2"/>
    </row>
    <row r="377" spans="1:26" x14ac:dyDescent="0.25">
      <c r="B377">
        <v>8</v>
      </c>
      <c r="C377" t="s">
        <v>1</v>
      </c>
      <c r="D377" s="2">
        <v>42088</v>
      </c>
      <c r="E377" s="5">
        <v>103.5</v>
      </c>
      <c r="F377">
        <v>-1</v>
      </c>
      <c r="G377" s="5">
        <f t="shared" si="475"/>
        <v>9.6711798839452912E-2</v>
      </c>
      <c r="H377" s="3">
        <f t="shared" si="476"/>
        <v>911.31752132956319</v>
      </c>
      <c r="I377" s="3">
        <f t="shared" si="477"/>
        <v>943213.6345761515</v>
      </c>
      <c r="J377" s="4"/>
      <c r="K377" s="4"/>
      <c r="L377" s="4"/>
      <c r="M377" s="4"/>
      <c r="O377" s="2"/>
      <c r="P377" s="5"/>
      <c r="Q377" s="3"/>
      <c r="R377" s="5"/>
      <c r="S377" s="3"/>
      <c r="T377" s="3"/>
      <c r="Z377" s="2"/>
    </row>
    <row r="378" spans="1:26" x14ac:dyDescent="0.25">
      <c r="B378">
        <v>9</v>
      </c>
      <c r="C378" t="s">
        <v>2</v>
      </c>
      <c r="D378" s="2">
        <v>42102</v>
      </c>
      <c r="E378" s="5">
        <v>103</v>
      </c>
      <c r="F378">
        <v>1</v>
      </c>
      <c r="G378" s="5">
        <f t="shared" ref="G378:G406" si="478">(+E378-E377)/E377*F377*100</f>
        <v>0.48309178743961351</v>
      </c>
      <c r="H378" s="3">
        <f t="shared" ref="H378:H406" si="479">I377*G378/100</f>
        <v>4556.5876066480741</v>
      </c>
      <c r="I378" s="3">
        <f t="shared" ref="I378:I406" si="480">I377+H378</f>
        <v>947770.2221827996</v>
      </c>
      <c r="J378" s="4"/>
      <c r="K378" s="4"/>
      <c r="L378" s="4"/>
      <c r="M378" s="4"/>
      <c r="O378" s="2"/>
      <c r="P378" s="5"/>
      <c r="Q378" s="3"/>
      <c r="R378" s="5"/>
      <c r="S378" s="3"/>
      <c r="T378" s="3"/>
      <c r="Z378" s="2"/>
    </row>
    <row r="379" spans="1:26" x14ac:dyDescent="0.25">
      <c r="B379">
        <v>10</v>
      </c>
      <c r="C379" t="s">
        <v>1</v>
      </c>
      <c r="D379" s="2">
        <v>42124</v>
      </c>
      <c r="E379" s="5">
        <v>105</v>
      </c>
      <c r="F379" s="3">
        <v>-1</v>
      </c>
      <c r="G379" s="5">
        <f t="shared" si="478"/>
        <v>1.9417475728155338</v>
      </c>
      <c r="H379" s="3">
        <f t="shared" si="479"/>
        <v>18403.305285102902</v>
      </c>
      <c r="I379" s="3">
        <f t="shared" si="480"/>
        <v>966173.52746790252</v>
      </c>
      <c r="J379" s="4"/>
      <c r="K379" s="4"/>
      <c r="L379" s="4"/>
      <c r="M379" s="4"/>
      <c r="O379" s="2"/>
      <c r="P379" s="5"/>
      <c r="Q379" s="3"/>
      <c r="R379" s="5"/>
      <c r="S379" s="3"/>
      <c r="T379" s="3"/>
      <c r="Z379" s="2"/>
    </row>
    <row r="380" spans="1:26" x14ac:dyDescent="0.25">
      <c r="B380">
        <v>11</v>
      </c>
      <c r="C380" t="s">
        <v>2</v>
      </c>
      <c r="D380" s="2">
        <v>42132</v>
      </c>
      <c r="E380" s="5">
        <v>105</v>
      </c>
      <c r="F380">
        <v>1</v>
      </c>
      <c r="G380" s="5">
        <f t="shared" si="478"/>
        <v>0</v>
      </c>
      <c r="H380" s="3">
        <f t="shared" si="479"/>
        <v>0</v>
      </c>
      <c r="I380" s="3">
        <f t="shared" si="480"/>
        <v>966173.52746790252</v>
      </c>
      <c r="J380" s="4"/>
      <c r="O380" s="2"/>
      <c r="P380" s="5"/>
      <c r="R380" s="5"/>
      <c r="S380" s="3"/>
      <c r="T380" s="3"/>
      <c r="Z380" s="2"/>
    </row>
    <row r="381" spans="1:26" x14ac:dyDescent="0.25">
      <c r="B381">
        <v>12</v>
      </c>
      <c r="C381" t="s">
        <v>1</v>
      </c>
      <c r="D381" s="2">
        <v>42136</v>
      </c>
      <c r="E381" s="5">
        <v>104.3</v>
      </c>
      <c r="F381">
        <v>-1</v>
      </c>
      <c r="G381" s="5">
        <f t="shared" si="478"/>
        <v>-0.66666666666666941</v>
      </c>
      <c r="H381" s="3">
        <f t="shared" si="479"/>
        <v>-6441.1568497860435</v>
      </c>
      <c r="I381" s="3">
        <f t="shared" si="480"/>
        <v>959732.37061811646</v>
      </c>
      <c r="J381" s="4"/>
      <c r="K381" s="4"/>
      <c r="L381" s="4"/>
      <c r="M381" s="4"/>
      <c r="O381" s="2"/>
      <c r="P381" s="5"/>
      <c r="R381" s="5"/>
      <c r="S381" s="3"/>
      <c r="T381" s="3"/>
      <c r="Z381" s="2"/>
    </row>
    <row r="382" spans="1:26" x14ac:dyDescent="0.25">
      <c r="B382">
        <v>13</v>
      </c>
      <c r="C382" t="s">
        <v>2</v>
      </c>
      <c r="D382" s="2">
        <v>42138</v>
      </c>
      <c r="E382" s="5">
        <v>105.3</v>
      </c>
      <c r="F382">
        <v>1</v>
      </c>
      <c r="G382" s="5">
        <f t="shared" si="478"/>
        <v>-0.95877277085330781</v>
      </c>
      <c r="H382" s="3">
        <f t="shared" si="479"/>
        <v>-9201.652642551453</v>
      </c>
      <c r="I382" s="3">
        <f t="shared" si="480"/>
        <v>950530.717975565</v>
      </c>
      <c r="J382" s="4"/>
      <c r="K382" s="4"/>
      <c r="L382" s="4"/>
      <c r="M382" s="4"/>
      <c r="O382" s="2"/>
      <c r="P382" s="5"/>
      <c r="R382" s="5"/>
      <c r="S382" s="3"/>
      <c r="T382" s="3"/>
      <c r="Z382" s="2"/>
    </row>
    <row r="383" spans="1:26" x14ac:dyDescent="0.25">
      <c r="B383">
        <v>14</v>
      </c>
      <c r="C383" t="s">
        <v>1</v>
      </c>
      <c r="D383" s="2">
        <v>42159</v>
      </c>
      <c r="E383" s="5">
        <v>106.25</v>
      </c>
      <c r="F383">
        <v>-1</v>
      </c>
      <c r="G383" s="5">
        <f t="shared" si="478"/>
        <v>0.90218423551757154</v>
      </c>
      <c r="H383" s="3">
        <f t="shared" si="479"/>
        <v>8575.5382913275353</v>
      </c>
      <c r="I383" s="3">
        <f t="shared" si="480"/>
        <v>959106.25626689254</v>
      </c>
      <c r="J383" s="4"/>
      <c r="K383" s="4"/>
      <c r="L383" s="4"/>
      <c r="M383" s="4"/>
      <c r="O383" s="2"/>
      <c r="P383" s="5"/>
      <c r="R383" s="5"/>
      <c r="S383" s="3"/>
      <c r="T383" s="3"/>
      <c r="Z383" s="2"/>
    </row>
    <row r="384" spans="1:26" x14ac:dyDescent="0.25">
      <c r="B384">
        <v>15</v>
      </c>
      <c r="C384" t="s">
        <v>2</v>
      </c>
      <c r="D384" s="2">
        <v>42165</v>
      </c>
      <c r="E384" s="5">
        <v>106.1</v>
      </c>
      <c r="F384">
        <v>1</v>
      </c>
      <c r="G384" s="5">
        <f t="shared" si="478"/>
        <v>0.14117647058824065</v>
      </c>
      <c r="H384" s="3">
        <f t="shared" si="479"/>
        <v>1354.0323617886056</v>
      </c>
      <c r="I384" s="3">
        <f t="shared" si="480"/>
        <v>960460.2886286811</v>
      </c>
      <c r="J384" s="4"/>
      <c r="K384" s="4"/>
      <c r="L384" s="4"/>
      <c r="M384" s="4"/>
      <c r="O384" s="2"/>
      <c r="P384" s="5"/>
      <c r="R384" s="5"/>
      <c r="S384" s="3"/>
      <c r="T384" s="3"/>
      <c r="Z384" s="2"/>
    </row>
    <row r="385" spans="2:26" x14ac:dyDescent="0.25">
      <c r="B385">
        <v>16</v>
      </c>
      <c r="C385" t="s">
        <v>1</v>
      </c>
      <c r="D385" s="2">
        <v>42167</v>
      </c>
      <c r="E385" s="5">
        <v>105.6</v>
      </c>
      <c r="F385">
        <v>-1</v>
      </c>
      <c r="G385" s="5">
        <f t="shared" si="478"/>
        <v>-0.47125353440150808</v>
      </c>
      <c r="H385" s="3">
        <f t="shared" si="479"/>
        <v>-4526.2030566855856</v>
      </c>
      <c r="I385" s="3">
        <f t="shared" si="480"/>
        <v>955934.08557199547</v>
      </c>
      <c r="J385" s="4"/>
      <c r="K385" s="4"/>
      <c r="L385" s="4"/>
      <c r="M385" s="4"/>
      <c r="O385" s="2"/>
      <c r="P385" s="5"/>
      <c r="R385" s="5"/>
      <c r="S385" s="3"/>
      <c r="T385" s="3"/>
      <c r="Z385" s="2"/>
    </row>
    <row r="386" spans="2:26" x14ac:dyDescent="0.25">
      <c r="B386">
        <v>17</v>
      </c>
      <c r="C386" t="s">
        <v>2</v>
      </c>
      <c r="D386" s="2">
        <v>42173</v>
      </c>
      <c r="E386" s="5">
        <v>106.15</v>
      </c>
      <c r="F386">
        <v>1</v>
      </c>
      <c r="G386" s="5">
        <f t="shared" si="478"/>
        <v>-0.52083333333334414</v>
      </c>
      <c r="H386" s="3">
        <f t="shared" si="479"/>
        <v>-4978.8233623542465</v>
      </c>
      <c r="I386" s="3">
        <f t="shared" si="480"/>
        <v>950955.26220964128</v>
      </c>
      <c r="J386" s="4"/>
      <c r="K386" s="4"/>
      <c r="L386" s="4"/>
      <c r="M386" s="4"/>
      <c r="O386" s="2"/>
      <c r="P386" s="5"/>
      <c r="R386" s="5"/>
      <c r="S386" s="3"/>
      <c r="T386" s="3"/>
      <c r="Z386" s="2"/>
    </row>
    <row r="387" spans="2:26" x14ac:dyDescent="0.25">
      <c r="B387">
        <v>18</v>
      </c>
      <c r="C387" t="s">
        <v>1</v>
      </c>
      <c r="D387" s="2">
        <v>42181</v>
      </c>
      <c r="E387" s="5">
        <v>106.2</v>
      </c>
      <c r="F387">
        <v>-1</v>
      </c>
      <c r="G387" s="5">
        <f t="shared" si="478"/>
        <v>4.7103155911443387E-2</v>
      </c>
      <c r="H387" s="3">
        <f t="shared" si="479"/>
        <v>447.92993980668257</v>
      </c>
      <c r="I387" s="3">
        <f t="shared" si="480"/>
        <v>951403.19214944798</v>
      </c>
      <c r="J387" s="4"/>
      <c r="K387" s="4"/>
      <c r="L387" s="4"/>
      <c r="M387" s="4"/>
      <c r="O387" s="2"/>
      <c r="P387" s="5"/>
      <c r="R387" s="5"/>
      <c r="S387" s="3"/>
      <c r="T387" s="3"/>
      <c r="Z387" s="2"/>
    </row>
    <row r="388" spans="2:26" x14ac:dyDescent="0.25">
      <c r="B388">
        <v>19</v>
      </c>
      <c r="C388" t="s">
        <v>2</v>
      </c>
      <c r="D388" s="2">
        <v>42198</v>
      </c>
      <c r="E388" s="5">
        <v>106</v>
      </c>
      <c r="F388">
        <v>1</v>
      </c>
      <c r="G388" s="5">
        <f t="shared" si="478"/>
        <v>0.18832391713747915</v>
      </c>
      <c r="H388" s="3">
        <f t="shared" si="479"/>
        <v>1791.7197592268578</v>
      </c>
      <c r="I388" s="3">
        <f t="shared" si="480"/>
        <v>953194.91190867487</v>
      </c>
      <c r="J388" s="4"/>
      <c r="K388" s="4"/>
      <c r="L388" s="4"/>
      <c r="M388" s="4"/>
      <c r="Z388" s="2"/>
    </row>
    <row r="389" spans="2:26" x14ac:dyDescent="0.25">
      <c r="B389">
        <v>20</v>
      </c>
      <c r="C389" t="s">
        <v>1</v>
      </c>
      <c r="D389" s="2">
        <v>42209</v>
      </c>
      <c r="E389" s="5">
        <v>107.8</v>
      </c>
      <c r="F389">
        <v>-1</v>
      </c>
      <c r="G389" s="5">
        <f t="shared" si="478"/>
        <v>1.698113207547167</v>
      </c>
      <c r="H389" s="3">
        <f t="shared" si="479"/>
        <v>16186.328692788791</v>
      </c>
      <c r="I389" s="3">
        <f t="shared" si="480"/>
        <v>969381.24060146371</v>
      </c>
      <c r="J389" s="4"/>
      <c r="K389" s="4"/>
      <c r="L389" s="4"/>
      <c r="M389" s="4"/>
      <c r="Z389" s="2"/>
    </row>
    <row r="390" spans="2:26" x14ac:dyDescent="0.25">
      <c r="B390">
        <v>21</v>
      </c>
      <c r="C390" t="s">
        <v>2</v>
      </c>
      <c r="D390" s="2">
        <v>42215</v>
      </c>
      <c r="E390" s="5">
        <v>108.3</v>
      </c>
      <c r="F390">
        <v>1</v>
      </c>
      <c r="G390" s="5">
        <f t="shared" si="478"/>
        <v>-0.463821892393321</v>
      </c>
      <c r="H390" s="3">
        <f t="shared" si="479"/>
        <v>-4496.2024146635613</v>
      </c>
      <c r="I390" s="3">
        <f t="shared" si="480"/>
        <v>964885.0381868002</v>
      </c>
      <c r="J390" s="4"/>
      <c r="K390" s="4"/>
      <c r="L390" s="4"/>
      <c r="M390" s="4"/>
      <c r="Z390" s="2"/>
    </row>
    <row r="391" spans="2:26" x14ac:dyDescent="0.25">
      <c r="B391">
        <v>22</v>
      </c>
      <c r="C391" t="s">
        <v>1</v>
      </c>
      <c r="D391" s="2">
        <v>42227</v>
      </c>
      <c r="E391" s="5">
        <v>107.3</v>
      </c>
      <c r="F391">
        <v>-1</v>
      </c>
      <c r="G391" s="5">
        <f t="shared" si="478"/>
        <v>-0.92336103416435833</v>
      </c>
      <c r="H391" s="3">
        <f t="shared" si="479"/>
        <v>-8909.3724670988013</v>
      </c>
      <c r="I391" s="3">
        <f t="shared" si="480"/>
        <v>955975.66571970144</v>
      </c>
      <c r="J391" s="4"/>
      <c r="L391" s="4"/>
      <c r="M391" s="4"/>
      <c r="Z391" s="2"/>
    </row>
    <row r="392" spans="2:26" x14ac:dyDescent="0.25">
      <c r="B392">
        <v>23</v>
      </c>
      <c r="C392" t="s">
        <v>2</v>
      </c>
      <c r="D392" s="2">
        <v>42233</v>
      </c>
      <c r="E392" s="5">
        <v>108</v>
      </c>
      <c r="F392">
        <v>1</v>
      </c>
      <c r="G392" s="5">
        <f t="shared" si="478"/>
        <v>-0.65237651444548261</v>
      </c>
      <c r="H392" s="3">
        <f t="shared" si="479"/>
        <v>-6236.5607269691864</v>
      </c>
      <c r="I392" s="3">
        <f t="shared" si="480"/>
        <v>949739.10499273229</v>
      </c>
      <c r="J392" s="4"/>
      <c r="K392" s="4"/>
      <c r="L392" s="4"/>
      <c r="M392" s="4"/>
      <c r="Z392" s="2"/>
    </row>
    <row r="393" spans="2:26" x14ac:dyDescent="0.25">
      <c r="B393">
        <v>24</v>
      </c>
      <c r="C393" t="s">
        <v>1</v>
      </c>
      <c r="D393" s="2">
        <v>42235</v>
      </c>
      <c r="E393" s="5">
        <v>107</v>
      </c>
      <c r="F393">
        <v>-1</v>
      </c>
      <c r="G393" s="5">
        <f t="shared" si="478"/>
        <v>-0.92592592592592582</v>
      </c>
      <c r="H393" s="3">
        <f t="shared" si="479"/>
        <v>-8793.8806017845563</v>
      </c>
      <c r="I393" s="3">
        <f t="shared" si="480"/>
        <v>940945.22439094773</v>
      </c>
      <c r="J393" s="4"/>
      <c r="K393" s="4"/>
      <c r="L393" s="4"/>
      <c r="M393" s="4"/>
      <c r="Z393" s="2"/>
    </row>
    <row r="394" spans="2:26" x14ac:dyDescent="0.25">
      <c r="B394">
        <v>25</v>
      </c>
      <c r="C394" t="s">
        <v>2</v>
      </c>
      <c r="D394" s="2">
        <v>42255</v>
      </c>
      <c r="E394" s="5">
        <v>101.5</v>
      </c>
      <c r="F394">
        <v>1</v>
      </c>
      <c r="G394" s="5">
        <f t="shared" si="478"/>
        <v>5.1401869158878499</v>
      </c>
      <c r="H394" s="3">
        <f t="shared" si="479"/>
        <v>48366.343309815064</v>
      </c>
      <c r="I394" s="3">
        <f t="shared" si="480"/>
        <v>989311.56770076277</v>
      </c>
      <c r="J394" s="4"/>
      <c r="K394" s="4"/>
      <c r="L394" s="4"/>
      <c r="M394" s="4"/>
      <c r="Z394" s="2"/>
    </row>
    <row r="395" spans="2:26" x14ac:dyDescent="0.25">
      <c r="B395">
        <v>26</v>
      </c>
      <c r="C395" t="s">
        <v>1</v>
      </c>
      <c r="D395" s="2">
        <v>42269</v>
      </c>
      <c r="E395" s="5">
        <v>101.6</v>
      </c>
      <c r="F395" s="3">
        <v>-1</v>
      </c>
      <c r="G395" s="5">
        <f t="shared" si="478"/>
        <v>9.8522167487679127E-2</v>
      </c>
      <c r="H395" s="3">
        <f t="shared" si="479"/>
        <v>974.69119970512952</v>
      </c>
      <c r="I395" s="3">
        <f t="shared" si="480"/>
        <v>990286.25890046789</v>
      </c>
      <c r="J395" s="4"/>
      <c r="K395" s="4"/>
      <c r="L395" s="4"/>
      <c r="M395" s="4"/>
      <c r="Z395" s="2"/>
    </row>
    <row r="396" spans="2:26" x14ac:dyDescent="0.25">
      <c r="B396">
        <v>27</v>
      </c>
      <c r="C396" t="s">
        <v>2</v>
      </c>
      <c r="D396" s="2">
        <v>42279</v>
      </c>
      <c r="E396" s="5">
        <v>101.1</v>
      </c>
      <c r="F396">
        <v>1</v>
      </c>
      <c r="G396" s="5">
        <f t="shared" si="478"/>
        <v>0.49212598425196852</v>
      </c>
      <c r="H396" s="3">
        <f t="shared" si="479"/>
        <v>4873.4559985259248</v>
      </c>
      <c r="I396" s="3">
        <f t="shared" si="480"/>
        <v>995159.71489899384</v>
      </c>
      <c r="J396" s="4"/>
      <c r="K396" s="4"/>
      <c r="L396" s="4"/>
      <c r="M396" s="4"/>
      <c r="Z396" s="2"/>
    </row>
    <row r="397" spans="2:26" x14ac:dyDescent="0.25">
      <c r="B397">
        <v>28</v>
      </c>
      <c r="C397" t="s">
        <v>1</v>
      </c>
      <c r="D397" s="2">
        <v>42320</v>
      </c>
      <c r="E397" s="5">
        <v>109.5</v>
      </c>
      <c r="F397">
        <v>-1</v>
      </c>
      <c r="G397" s="5">
        <f t="shared" si="478"/>
        <v>8.308605341246297</v>
      </c>
      <c r="H397" s="3">
        <f t="shared" si="479"/>
        <v>82683.89322602922</v>
      </c>
      <c r="I397" s="3">
        <f t="shared" si="480"/>
        <v>1077843.6081250231</v>
      </c>
      <c r="J397" s="4"/>
      <c r="K397" s="4"/>
      <c r="L397" s="4"/>
      <c r="M397" s="4"/>
      <c r="Z397" s="2"/>
    </row>
    <row r="398" spans="2:26" x14ac:dyDescent="0.25">
      <c r="B398">
        <v>29</v>
      </c>
      <c r="C398" t="s">
        <v>2</v>
      </c>
      <c r="D398" s="2">
        <v>42326</v>
      </c>
      <c r="E398" s="5">
        <v>110</v>
      </c>
      <c r="F398">
        <v>1</v>
      </c>
      <c r="G398" s="5">
        <f t="shared" si="478"/>
        <v>-0.45662100456621002</v>
      </c>
      <c r="H398" s="3">
        <f t="shared" si="479"/>
        <v>-4921.6603110731639</v>
      </c>
      <c r="I398" s="3">
        <f t="shared" si="480"/>
        <v>1072921.94781395</v>
      </c>
      <c r="J398" s="4"/>
      <c r="K398" s="4"/>
      <c r="L398" s="4"/>
      <c r="M398" s="4"/>
      <c r="Z398" s="2"/>
    </row>
    <row r="399" spans="2:26" x14ac:dyDescent="0.25">
      <c r="B399">
        <v>30</v>
      </c>
      <c r="C399" t="s">
        <v>1</v>
      </c>
      <c r="D399" s="2">
        <v>42341</v>
      </c>
      <c r="E399" s="5">
        <v>110.5</v>
      </c>
      <c r="F399">
        <v>-1</v>
      </c>
      <c r="G399" s="5">
        <f t="shared" si="478"/>
        <v>0.45454545454545453</v>
      </c>
      <c r="H399" s="3">
        <f t="shared" si="479"/>
        <v>4876.9179446088638</v>
      </c>
      <c r="I399" s="3">
        <f t="shared" si="480"/>
        <v>1077798.865758559</v>
      </c>
      <c r="J399" s="4"/>
      <c r="K399" s="4"/>
      <c r="L399" s="4"/>
      <c r="M399" s="4"/>
      <c r="Z399" s="2"/>
    </row>
    <row r="400" spans="2:26" x14ac:dyDescent="0.25">
      <c r="B400">
        <v>31</v>
      </c>
      <c r="C400" t="s">
        <v>2</v>
      </c>
      <c r="D400" s="2">
        <v>42342</v>
      </c>
      <c r="E400" s="5">
        <v>111</v>
      </c>
      <c r="F400">
        <v>1</v>
      </c>
      <c r="G400" s="5">
        <f t="shared" si="478"/>
        <v>-0.45248868778280549</v>
      </c>
      <c r="H400" s="3">
        <f t="shared" si="479"/>
        <v>-4876.9179446088647</v>
      </c>
      <c r="I400" s="3">
        <f t="shared" si="480"/>
        <v>1072921.94781395</v>
      </c>
      <c r="J400" s="4"/>
      <c r="K400" s="4"/>
      <c r="L400" s="4"/>
      <c r="M400" s="4"/>
      <c r="Z400" s="2"/>
    </row>
    <row r="401" spans="1:26" x14ac:dyDescent="0.25">
      <c r="B401">
        <v>32</v>
      </c>
      <c r="C401" t="s">
        <v>1</v>
      </c>
      <c r="D401" s="2">
        <v>42347</v>
      </c>
      <c r="E401" s="5">
        <v>110.5</v>
      </c>
      <c r="F401">
        <v>-1</v>
      </c>
      <c r="G401" s="5">
        <f t="shared" si="478"/>
        <v>-0.45045045045045046</v>
      </c>
      <c r="H401" s="3">
        <f t="shared" si="479"/>
        <v>-4832.9817469096852</v>
      </c>
      <c r="I401" s="3">
        <f t="shared" si="480"/>
        <v>1068088.9660670403</v>
      </c>
      <c r="J401" s="4"/>
      <c r="K401" s="4"/>
      <c r="L401" s="4"/>
      <c r="M401" s="4"/>
      <c r="Z401" s="2"/>
    </row>
    <row r="402" spans="1:26" x14ac:dyDescent="0.25">
      <c r="B402">
        <v>33</v>
      </c>
      <c r="C402" t="s">
        <v>2</v>
      </c>
      <c r="D402" s="2">
        <v>42354</v>
      </c>
      <c r="E402" s="5">
        <v>110.5</v>
      </c>
      <c r="F402">
        <v>1</v>
      </c>
      <c r="G402" s="5">
        <f t="shared" si="478"/>
        <v>0</v>
      </c>
      <c r="H402" s="3">
        <f t="shared" si="479"/>
        <v>0</v>
      </c>
      <c r="I402" s="3">
        <f t="shared" si="480"/>
        <v>1068088.9660670403</v>
      </c>
      <c r="J402" s="4"/>
      <c r="K402" s="4"/>
      <c r="L402" s="4"/>
      <c r="M402" s="4"/>
      <c r="Z402" s="2"/>
    </row>
    <row r="403" spans="1:26" x14ac:dyDescent="0.25">
      <c r="B403">
        <v>34</v>
      </c>
      <c r="C403" t="s">
        <v>1</v>
      </c>
      <c r="D403" s="2">
        <v>42355</v>
      </c>
      <c r="E403" s="5">
        <v>109.5</v>
      </c>
      <c r="F403">
        <v>-1</v>
      </c>
      <c r="G403" s="5">
        <f t="shared" si="478"/>
        <v>-0.90497737556561098</v>
      </c>
      <c r="H403" s="3">
        <f t="shared" si="479"/>
        <v>-9665.9634938193703</v>
      </c>
      <c r="I403" s="3">
        <f t="shared" si="480"/>
        <v>1058423.002573221</v>
      </c>
      <c r="J403" s="4"/>
      <c r="K403" s="4"/>
      <c r="L403" s="4"/>
      <c r="M403" s="4"/>
      <c r="Z403" s="2"/>
    </row>
    <row r="404" spans="1:26" x14ac:dyDescent="0.25">
      <c r="B404">
        <v>35</v>
      </c>
      <c r="C404" t="s">
        <v>2</v>
      </c>
      <c r="D404" s="2">
        <v>42361</v>
      </c>
      <c r="E404" s="5">
        <v>109.7</v>
      </c>
      <c r="F404">
        <v>1</v>
      </c>
      <c r="G404" s="5">
        <f t="shared" si="478"/>
        <v>-0.18264840182648662</v>
      </c>
      <c r="H404" s="3">
        <f t="shared" si="479"/>
        <v>-1933.1926987639015</v>
      </c>
      <c r="I404" s="3">
        <f t="shared" si="480"/>
        <v>1056489.8098744571</v>
      </c>
      <c r="J404" s="4"/>
      <c r="K404" s="4"/>
      <c r="L404" s="4"/>
      <c r="M404" s="4"/>
      <c r="Z404" s="2"/>
    </row>
    <row r="405" spans="1:26" x14ac:dyDescent="0.25">
      <c r="B405">
        <v>36</v>
      </c>
      <c r="C405" t="s">
        <v>1</v>
      </c>
      <c r="D405" s="2">
        <v>42369</v>
      </c>
      <c r="E405" s="5">
        <v>109.5</v>
      </c>
      <c r="F405">
        <v>-1</v>
      </c>
      <c r="G405" s="5">
        <f t="shared" si="478"/>
        <v>-0.18231540565178014</v>
      </c>
      <c r="H405" s="3">
        <f t="shared" si="479"/>
        <v>-1926.1436825423373</v>
      </c>
      <c r="I405" s="3">
        <f t="shared" si="480"/>
        <v>1054563.6661919148</v>
      </c>
      <c r="J405" s="4"/>
      <c r="K405" s="4"/>
      <c r="L405" s="4"/>
      <c r="M405" s="4"/>
      <c r="Z405" s="2"/>
    </row>
    <row r="406" spans="1:26" x14ac:dyDescent="0.25">
      <c r="B406" t="s">
        <v>25</v>
      </c>
      <c r="D406" s="2">
        <v>42369</v>
      </c>
      <c r="E406" s="5">
        <v>109.22</v>
      </c>
      <c r="F406">
        <v>-1</v>
      </c>
      <c r="G406" s="5">
        <f t="shared" si="478"/>
        <v>0.25570776255707867</v>
      </c>
      <c r="H406" s="3">
        <f t="shared" si="479"/>
        <v>2696.6011555592454</v>
      </c>
      <c r="I406" s="3">
        <f t="shared" si="480"/>
        <v>1057260.2673474741</v>
      </c>
      <c r="J406" s="4">
        <f>(I406-I369)/I369*100</f>
        <v>18.29169361165027</v>
      </c>
      <c r="K406" s="4">
        <f>(E406-E369)/E369*100</f>
        <v>9.4388777555110241</v>
      </c>
      <c r="L406" s="4">
        <v>23.9</v>
      </c>
      <c r="M406" s="4"/>
      <c r="Z406" s="2"/>
    </row>
    <row r="407" spans="1:26" x14ac:dyDescent="0.25">
      <c r="A407" s="1">
        <v>2016</v>
      </c>
      <c r="B407">
        <v>1</v>
      </c>
      <c r="C407" t="s">
        <v>2</v>
      </c>
      <c r="D407" s="2">
        <v>42398</v>
      </c>
      <c r="E407" s="5">
        <v>101.3</v>
      </c>
      <c r="F407">
        <v>1</v>
      </c>
      <c r="G407" s="5">
        <f>(+E407-E406)/E406*F406*100</f>
        <v>7.2514191540011002</v>
      </c>
      <c r="H407" s="3">
        <f>I406*G407/100</f>
        <v>76666.373534077968</v>
      </c>
      <c r="I407" s="3">
        <f>I406+H407</f>
        <v>1133926.6408815521</v>
      </c>
      <c r="J407" s="4"/>
      <c r="K407" s="4"/>
      <c r="L407" s="4"/>
      <c r="M407" s="4"/>
      <c r="Z407" s="2"/>
    </row>
    <row r="408" spans="1:26" x14ac:dyDescent="0.25">
      <c r="B408">
        <v>2</v>
      </c>
      <c r="C408" t="s">
        <v>1</v>
      </c>
      <c r="D408" s="2">
        <v>42402</v>
      </c>
      <c r="E408" s="5">
        <v>100.3</v>
      </c>
      <c r="F408" s="3">
        <v>-1</v>
      </c>
      <c r="G408" s="5">
        <f t="shared" ref="G408:G409" si="481">(+E408-E407)/E407*F407*100</f>
        <v>-0.98716683119447179</v>
      </c>
      <c r="H408" s="3">
        <f t="shared" ref="H408:H409" si="482">I407*G408/100</f>
        <v>-11193.747688860336</v>
      </c>
      <c r="I408" s="3">
        <f t="shared" ref="I408:I409" si="483">I407+H408</f>
        <v>1122732.8931926917</v>
      </c>
      <c r="J408" s="4"/>
      <c r="K408" s="4"/>
      <c r="L408" s="4"/>
      <c r="M408" s="4"/>
      <c r="Z408" s="2"/>
    </row>
    <row r="409" spans="1:26" x14ac:dyDescent="0.25">
      <c r="B409">
        <v>3</v>
      </c>
      <c r="C409" t="s">
        <v>2</v>
      </c>
      <c r="D409" s="2">
        <v>42416</v>
      </c>
      <c r="E409" s="5">
        <v>97.5</v>
      </c>
      <c r="F409">
        <v>1</v>
      </c>
      <c r="G409" s="5">
        <f t="shared" si="481"/>
        <v>2.791625124626119</v>
      </c>
      <c r="H409" s="3">
        <f t="shared" si="482"/>
        <v>31342.493528808915</v>
      </c>
      <c r="I409" s="3">
        <f t="shared" si="483"/>
        <v>1154075.3867215007</v>
      </c>
      <c r="J409" s="4"/>
      <c r="K409" s="4"/>
      <c r="L409" s="4"/>
      <c r="M409" s="4"/>
      <c r="Z409" s="2"/>
    </row>
    <row r="410" spans="1:26" x14ac:dyDescent="0.25">
      <c r="B410">
        <v>4</v>
      </c>
      <c r="C410" t="s">
        <v>1</v>
      </c>
      <c r="D410" s="2">
        <v>42471</v>
      </c>
      <c r="E410" s="5">
        <v>106.4</v>
      </c>
      <c r="F410">
        <v>-1</v>
      </c>
      <c r="G410" s="5">
        <f t="shared" ref="G410:G412" si="484">(+E410-E409)/E409*F409*100</f>
        <v>9.1282051282051349</v>
      </c>
      <c r="H410" s="3">
        <f t="shared" ref="H410:H412" si="485">I409*G410/100</f>
        <v>105346.36863406526</v>
      </c>
      <c r="I410" s="3">
        <f t="shared" ref="I410:I412" si="486">I409+H410</f>
        <v>1259421.7553555658</v>
      </c>
      <c r="J410" s="4"/>
      <c r="K410" s="4"/>
      <c r="L410" s="4"/>
      <c r="M410" s="4"/>
      <c r="Z410" s="2"/>
    </row>
    <row r="411" spans="1:26" x14ac:dyDescent="0.25">
      <c r="B411">
        <v>5</v>
      </c>
      <c r="C411" t="s">
        <v>2</v>
      </c>
      <c r="D411" s="2">
        <v>42473</v>
      </c>
      <c r="E411" s="5">
        <v>108.2</v>
      </c>
      <c r="F411">
        <v>1</v>
      </c>
      <c r="G411" s="5">
        <f t="shared" si="484"/>
        <v>-1.6917293233082678</v>
      </c>
      <c r="H411" s="3">
        <f t="shared" si="485"/>
        <v>-21306.007139473822</v>
      </c>
      <c r="I411" s="3">
        <f t="shared" si="486"/>
        <v>1238115.7482160919</v>
      </c>
      <c r="J411" s="4"/>
      <c r="K411" s="4"/>
      <c r="L411" s="4"/>
      <c r="M411" s="4"/>
      <c r="Z411" s="2"/>
    </row>
    <row r="412" spans="1:26" x14ac:dyDescent="0.25">
      <c r="B412">
        <v>6</v>
      </c>
      <c r="C412" t="s">
        <v>1</v>
      </c>
      <c r="D412" s="2">
        <v>42482</v>
      </c>
      <c r="E412" s="5">
        <v>107</v>
      </c>
      <c r="F412">
        <v>-1</v>
      </c>
      <c r="G412" s="5">
        <f t="shared" si="484"/>
        <v>-1.1090573012939027</v>
      </c>
      <c r="H412" s="3">
        <f t="shared" si="485"/>
        <v>-13731.413104060199</v>
      </c>
      <c r="I412" s="3">
        <f t="shared" si="486"/>
        <v>1224384.3351120318</v>
      </c>
      <c r="J412" s="4"/>
      <c r="K412" s="4"/>
      <c r="L412" s="4"/>
      <c r="M412" s="4"/>
      <c r="Z412" s="2"/>
    </row>
    <row r="413" spans="1:26" x14ac:dyDescent="0.25">
      <c r="B413">
        <v>7</v>
      </c>
      <c r="C413" t="s">
        <v>2</v>
      </c>
      <c r="D413" s="2">
        <v>42500</v>
      </c>
      <c r="E413" s="5">
        <v>104.5</v>
      </c>
      <c r="F413">
        <v>1</v>
      </c>
      <c r="G413" s="5">
        <f t="shared" ref="G413:G419" si="487">(+E413-E412)/E412*F412*100</f>
        <v>2.3364485981308412</v>
      </c>
      <c r="H413" s="3">
        <f t="shared" ref="H413:H419" si="488">I412*G413/100</f>
        <v>28607.110633458688</v>
      </c>
      <c r="I413" s="3">
        <f t="shared" ref="I413:I419" si="489">I412+H413</f>
        <v>1252991.4457454905</v>
      </c>
      <c r="J413" s="4"/>
      <c r="K413" s="4"/>
      <c r="L413" s="4"/>
      <c r="M413" s="4"/>
      <c r="Z413" s="2"/>
    </row>
    <row r="414" spans="1:26" x14ac:dyDescent="0.25">
      <c r="B414">
        <v>8</v>
      </c>
      <c r="C414" t="s">
        <v>1</v>
      </c>
      <c r="D414" s="2">
        <v>42507</v>
      </c>
      <c r="E414" s="5">
        <v>104</v>
      </c>
      <c r="F414">
        <v>-1</v>
      </c>
      <c r="G414" s="5">
        <f t="shared" si="487"/>
        <v>-0.4784688995215311</v>
      </c>
      <c r="H414" s="3">
        <f t="shared" si="488"/>
        <v>-5995.1743815573709</v>
      </c>
      <c r="I414" s="3">
        <f t="shared" si="489"/>
        <v>1246996.2713639331</v>
      </c>
      <c r="J414" s="4"/>
      <c r="K414" s="4"/>
      <c r="L414" s="4"/>
      <c r="M414" s="4"/>
      <c r="Z414" s="2"/>
    </row>
    <row r="415" spans="1:26" x14ac:dyDescent="0.25">
      <c r="B415">
        <v>9</v>
      </c>
      <c r="C415" t="s">
        <v>2</v>
      </c>
      <c r="D415" s="2">
        <v>42510</v>
      </c>
      <c r="E415" s="5">
        <v>104.3</v>
      </c>
      <c r="F415">
        <v>1</v>
      </c>
      <c r="G415" s="5">
        <f t="shared" si="487"/>
        <v>-0.28846153846153577</v>
      </c>
      <c r="H415" s="3">
        <f t="shared" si="488"/>
        <v>-3597.1046289343885</v>
      </c>
      <c r="I415" s="3">
        <f t="shared" si="489"/>
        <v>1243399.1667349988</v>
      </c>
      <c r="J415" s="4"/>
      <c r="K415" s="4"/>
      <c r="L415" s="4"/>
      <c r="M415" s="4"/>
      <c r="Z415" s="2"/>
    </row>
    <row r="416" spans="1:26" x14ac:dyDescent="0.25">
      <c r="B416">
        <v>10</v>
      </c>
      <c r="C416" t="s">
        <v>1</v>
      </c>
      <c r="D416" s="2">
        <v>42531</v>
      </c>
      <c r="E416" s="5">
        <v>106.8</v>
      </c>
      <c r="F416">
        <v>-1</v>
      </c>
      <c r="G416" s="5">
        <f t="shared" si="487"/>
        <v>2.3969319271332696</v>
      </c>
      <c r="H416" s="3">
        <f t="shared" si="488"/>
        <v>29803.431609180225</v>
      </c>
      <c r="I416" s="3">
        <f t="shared" si="489"/>
        <v>1273202.5983441791</v>
      </c>
      <c r="J416" s="4"/>
      <c r="K416" s="4"/>
      <c r="L416" s="4"/>
      <c r="M416" s="4"/>
      <c r="Z416" s="2"/>
    </row>
    <row r="417" spans="2:26" x14ac:dyDescent="0.25">
      <c r="B417">
        <v>11</v>
      </c>
      <c r="C417" t="s">
        <v>2</v>
      </c>
      <c r="D417" s="2">
        <v>42544</v>
      </c>
      <c r="E417" s="5">
        <v>106.1</v>
      </c>
      <c r="F417">
        <v>1</v>
      </c>
      <c r="G417" s="5">
        <f t="shared" si="487"/>
        <v>0.65543071161048949</v>
      </c>
      <c r="H417" s="3">
        <f t="shared" si="488"/>
        <v>8344.9608505704946</v>
      </c>
      <c r="I417" s="3">
        <f t="shared" si="489"/>
        <v>1281547.5591947497</v>
      </c>
      <c r="J417" s="4"/>
      <c r="K417" s="4"/>
      <c r="L417" s="4"/>
      <c r="M417" s="4"/>
      <c r="Z417" s="2"/>
    </row>
    <row r="418" spans="2:26" x14ac:dyDescent="0.25">
      <c r="B418">
        <v>12</v>
      </c>
      <c r="C418" t="s">
        <v>1</v>
      </c>
      <c r="D418" s="2">
        <v>42545</v>
      </c>
      <c r="E418" s="5">
        <v>104</v>
      </c>
      <c r="F418">
        <v>-1</v>
      </c>
      <c r="G418" s="5">
        <f t="shared" si="487"/>
        <v>-1.9792648444863286</v>
      </c>
      <c r="H418" s="3">
        <f t="shared" si="488"/>
        <v>-25365.2203045143</v>
      </c>
      <c r="I418" s="3">
        <f t="shared" si="489"/>
        <v>1256182.3388902354</v>
      </c>
      <c r="J418" s="4"/>
      <c r="K418" s="4"/>
      <c r="L418" s="4"/>
      <c r="M418" s="4"/>
      <c r="Z418" s="2"/>
    </row>
    <row r="419" spans="2:26" x14ac:dyDescent="0.25">
      <c r="B419">
        <v>13</v>
      </c>
      <c r="C419" t="s">
        <v>2</v>
      </c>
      <c r="D419" s="2">
        <v>42551</v>
      </c>
      <c r="E419" s="5">
        <v>104.75</v>
      </c>
      <c r="F419">
        <v>1</v>
      </c>
      <c r="G419" s="5">
        <f t="shared" si="487"/>
        <v>-0.72115384615384615</v>
      </c>
      <c r="H419" s="3">
        <f t="shared" si="488"/>
        <v>-9059.0072516122746</v>
      </c>
      <c r="I419" s="3">
        <f t="shared" si="489"/>
        <v>1247123.331638623</v>
      </c>
      <c r="J419" s="4"/>
      <c r="K419" s="4"/>
      <c r="L419" s="4"/>
      <c r="M419" s="4"/>
      <c r="Z419" s="2"/>
    </row>
    <row r="420" spans="2:26" x14ac:dyDescent="0.25">
      <c r="B420">
        <v>14</v>
      </c>
      <c r="C420" t="s">
        <v>1</v>
      </c>
      <c r="D420" s="2">
        <v>42606</v>
      </c>
      <c r="E420" s="5">
        <v>114.5</v>
      </c>
      <c r="F420">
        <v>-1</v>
      </c>
      <c r="G420" s="5">
        <f t="shared" ref="G420:G423" si="490">(+E420-E419)/E419*F419*100</f>
        <v>9.3078758949880669</v>
      </c>
      <c r="H420" s="3">
        <f t="shared" ref="H420:H423" si="491">I419*G420/100</f>
        <v>116080.69196636349</v>
      </c>
      <c r="I420" s="3">
        <f t="shared" ref="I420:I423" si="492">I419+H420</f>
        <v>1363204.0236049865</v>
      </c>
      <c r="J420" s="4"/>
      <c r="K420" s="4"/>
      <c r="L420" s="4"/>
      <c r="M420" s="4"/>
      <c r="Z420" s="2"/>
    </row>
    <row r="421" spans="2:26" x14ac:dyDescent="0.25">
      <c r="B421">
        <v>15</v>
      </c>
      <c r="C421" t="s">
        <v>2</v>
      </c>
      <c r="D421" s="2">
        <v>42611</v>
      </c>
      <c r="E421" s="5">
        <v>114.7</v>
      </c>
      <c r="F421">
        <v>1</v>
      </c>
      <c r="G421" s="5">
        <f t="shared" si="490"/>
        <v>-0.17467248908297192</v>
      </c>
      <c r="H421" s="3">
        <f t="shared" si="491"/>
        <v>-2381.1423993100539</v>
      </c>
      <c r="I421" s="3">
        <f t="shared" si="492"/>
        <v>1360822.8812056764</v>
      </c>
      <c r="J421" s="4"/>
      <c r="K421" s="4"/>
      <c r="L421" s="4"/>
      <c r="M421" s="4"/>
      <c r="Z421" s="2"/>
    </row>
    <row r="422" spans="2:26" x14ac:dyDescent="0.25">
      <c r="B422">
        <v>16</v>
      </c>
      <c r="C422" t="s">
        <v>1</v>
      </c>
      <c r="D422" s="2">
        <v>42612</v>
      </c>
      <c r="E422" s="5">
        <v>114.5</v>
      </c>
      <c r="F422" s="3">
        <v>-1</v>
      </c>
      <c r="G422" s="5">
        <f t="shared" si="490"/>
        <v>-0.17436791630340265</v>
      </c>
      <c r="H422" s="3">
        <f t="shared" si="491"/>
        <v>-2372.8385025382663</v>
      </c>
      <c r="I422" s="3">
        <f t="shared" si="492"/>
        <v>1358450.0427031382</v>
      </c>
      <c r="J422" s="4"/>
      <c r="K422" s="4"/>
      <c r="L422" s="4"/>
      <c r="M422" s="4"/>
      <c r="Z422" s="2"/>
    </row>
    <row r="423" spans="2:26" x14ac:dyDescent="0.25">
      <c r="B423">
        <v>17</v>
      </c>
      <c r="C423" t="s">
        <v>2</v>
      </c>
      <c r="D423" s="2">
        <v>42614</v>
      </c>
      <c r="E423" s="5">
        <v>114.5</v>
      </c>
      <c r="F423">
        <v>1</v>
      </c>
      <c r="G423" s="5">
        <f t="shared" si="490"/>
        <v>0</v>
      </c>
      <c r="H423" s="3">
        <f t="shared" si="491"/>
        <v>0</v>
      </c>
      <c r="I423" s="3">
        <f t="shared" si="492"/>
        <v>1358450.0427031382</v>
      </c>
      <c r="J423" s="4"/>
      <c r="K423" s="4"/>
      <c r="L423" s="4"/>
      <c r="M423" s="4"/>
      <c r="Z423" s="2"/>
    </row>
    <row r="424" spans="2:26" x14ac:dyDescent="0.25">
      <c r="B424">
        <v>18</v>
      </c>
      <c r="C424" t="s">
        <v>1</v>
      </c>
      <c r="D424" s="2">
        <v>42622</v>
      </c>
      <c r="E424" s="5">
        <v>114</v>
      </c>
      <c r="F424">
        <v>-1</v>
      </c>
      <c r="G424" s="5">
        <f t="shared" ref="G424:G428" si="493">(+E424-E423)/E423*F423*100</f>
        <v>-0.43668122270742354</v>
      </c>
      <c r="H424" s="3">
        <f t="shared" ref="H424:H428" si="494">I423*G424/100</f>
        <v>-5932.0962563455814</v>
      </c>
      <c r="I424" s="3">
        <f t="shared" ref="I424:I428" si="495">I423+H424</f>
        <v>1352517.9464467927</v>
      </c>
      <c r="J424" s="4"/>
      <c r="K424" s="4"/>
      <c r="L424" s="4"/>
      <c r="M424" s="4"/>
      <c r="Z424" s="2"/>
    </row>
    <row r="425" spans="2:26" x14ac:dyDescent="0.25">
      <c r="B425">
        <v>19</v>
      </c>
      <c r="C425" t="s">
        <v>2</v>
      </c>
      <c r="D425" s="2">
        <v>42628</v>
      </c>
      <c r="E425" s="5">
        <v>114.75</v>
      </c>
      <c r="F425">
        <v>1</v>
      </c>
      <c r="G425" s="5">
        <f t="shared" si="493"/>
        <v>-0.6578947368421052</v>
      </c>
      <c r="H425" s="3">
        <f t="shared" si="494"/>
        <v>-8898.1443845183712</v>
      </c>
      <c r="I425" s="3">
        <f t="shared" si="495"/>
        <v>1343619.8020622744</v>
      </c>
      <c r="J425" s="4"/>
      <c r="K425" s="4"/>
      <c r="L425" s="4"/>
      <c r="M425" s="4"/>
      <c r="Z425" s="2"/>
    </row>
    <row r="426" spans="2:26" x14ac:dyDescent="0.25">
      <c r="B426">
        <v>20</v>
      </c>
      <c r="C426" t="s">
        <v>1</v>
      </c>
      <c r="D426" s="2">
        <v>42654</v>
      </c>
      <c r="E426" s="5">
        <v>116.2</v>
      </c>
      <c r="F426">
        <v>-1</v>
      </c>
      <c r="G426" s="5">
        <f t="shared" si="493"/>
        <v>1.2636165577342073</v>
      </c>
      <c r="H426" s="3">
        <f t="shared" si="494"/>
        <v>16978.202291854483</v>
      </c>
      <c r="I426" s="3">
        <f t="shared" si="495"/>
        <v>1360598.0043541288</v>
      </c>
      <c r="J426" s="4"/>
      <c r="K426" s="4"/>
      <c r="L426" s="4"/>
      <c r="M426" s="4"/>
      <c r="Z426" s="2"/>
    </row>
    <row r="427" spans="2:26" x14ac:dyDescent="0.25">
      <c r="B427">
        <v>21</v>
      </c>
      <c r="C427" t="s">
        <v>2</v>
      </c>
      <c r="D427" s="2">
        <v>42662</v>
      </c>
      <c r="E427" s="5">
        <v>116.1</v>
      </c>
      <c r="F427">
        <v>1</v>
      </c>
      <c r="G427" s="5">
        <f t="shared" si="493"/>
        <v>8.6058519793466889E-2</v>
      </c>
      <c r="H427" s="3">
        <f t="shared" si="494"/>
        <v>1170.9105028866134</v>
      </c>
      <c r="I427" s="3">
        <f t="shared" si="495"/>
        <v>1361768.9148570155</v>
      </c>
      <c r="J427" s="4"/>
      <c r="L427" s="4"/>
      <c r="M427" s="4"/>
      <c r="Z427" s="2"/>
    </row>
    <row r="428" spans="2:26" x14ac:dyDescent="0.25">
      <c r="B428">
        <v>22</v>
      </c>
      <c r="C428" t="s">
        <v>1</v>
      </c>
      <c r="D428" s="2">
        <v>42670</v>
      </c>
      <c r="E428" s="5">
        <v>116</v>
      </c>
      <c r="F428" s="3">
        <v>-1</v>
      </c>
      <c r="G428" s="5">
        <f t="shared" si="493"/>
        <v>-8.6132644272174264E-2</v>
      </c>
      <c r="H428" s="3">
        <f t="shared" si="494"/>
        <v>-1172.9275752428409</v>
      </c>
      <c r="I428" s="3">
        <f t="shared" si="495"/>
        <v>1360595.9872817725</v>
      </c>
      <c r="J428" s="4"/>
      <c r="K428" s="4"/>
      <c r="L428" s="4"/>
      <c r="M428" s="4"/>
      <c r="Z428" s="2"/>
    </row>
    <row r="429" spans="2:26" x14ac:dyDescent="0.25">
      <c r="B429">
        <v>23</v>
      </c>
      <c r="C429" t="s">
        <v>2</v>
      </c>
      <c r="D429" s="2">
        <v>42682</v>
      </c>
      <c r="E429" s="5">
        <v>115</v>
      </c>
      <c r="F429">
        <v>1</v>
      </c>
      <c r="G429" s="5">
        <f t="shared" ref="G429:G435" si="496">(+E429-E428)/E428*F428*100</f>
        <v>0.86206896551724133</v>
      </c>
      <c r="H429" s="3">
        <f t="shared" ref="H429:H435" si="497">I428*G429/100</f>
        <v>11729.275752429072</v>
      </c>
      <c r="I429" s="3">
        <f t="shared" ref="I429:I435" si="498">I428+H429</f>
        <v>1372325.2630342017</v>
      </c>
      <c r="J429" s="4"/>
      <c r="K429" s="4"/>
      <c r="L429" s="4"/>
      <c r="M429" s="4"/>
      <c r="Z429" s="2"/>
    </row>
    <row r="430" spans="2:26" x14ac:dyDescent="0.25">
      <c r="B430">
        <v>24</v>
      </c>
      <c r="C430" t="s">
        <v>1</v>
      </c>
      <c r="D430" s="2">
        <v>42684</v>
      </c>
      <c r="E430" s="5">
        <v>114.3</v>
      </c>
      <c r="F430">
        <v>-1</v>
      </c>
      <c r="G430" s="5">
        <f t="shared" si="496"/>
        <v>-0.60869565217391552</v>
      </c>
      <c r="H430" s="3">
        <f t="shared" si="497"/>
        <v>-8353.2842097734356</v>
      </c>
      <c r="I430" s="3">
        <f t="shared" si="498"/>
        <v>1363971.9788244283</v>
      </c>
      <c r="J430" s="4"/>
      <c r="K430" s="4"/>
      <c r="L430" s="4"/>
      <c r="M430" s="4"/>
      <c r="Z430" s="2"/>
    </row>
    <row r="431" spans="2:26" x14ac:dyDescent="0.25">
      <c r="B431">
        <v>25</v>
      </c>
      <c r="C431" t="s">
        <v>2</v>
      </c>
      <c r="D431" s="2">
        <v>42689</v>
      </c>
      <c r="E431" s="5">
        <v>114.6</v>
      </c>
      <c r="F431">
        <v>1</v>
      </c>
      <c r="G431" s="5">
        <f t="shared" si="496"/>
        <v>-0.26246719160104737</v>
      </c>
      <c r="H431" s="3">
        <f t="shared" si="497"/>
        <v>-3579.9789470457094</v>
      </c>
      <c r="I431" s="3">
        <f t="shared" si="498"/>
        <v>1360391.9998773825</v>
      </c>
      <c r="J431" s="4"/>
      <c r="K431" s="4"/>
      <c r="L431" s="4"/>
      <c r="M431" s="4"/>
      <c r="Z431" s="2"/>
    </row>
    <row r="432" spans="2:26" x14ac:dyDescent="0.25">
      <c r="B432">
        <v>26</v>
      </c>
      <c r="C432" t="s">
        <v>1</v>
      </c>
      <c r="D432" s="2">
        <v>42704</v>
      </c>
      <c r="E432" s="5">
        <v>115.75</v>
      </c>
      <c r="F432">
        <v>-1</v>
      </c>
      <c r="G432" s="5">
        <f t="shared" si="496"/>
        <v>1.0034904013961656</v>
      </c>
      <c r="H432" s="3">
        <f t="shared" si="497"/>
        <v>13651.403140130871</v>
      </c>
      <c r="I432" s="3">
        <f t="shared" si="498"/>
        <v>1374043.4030175135</v>
      </c>
      <c r="J432" s="4"/>
      <c r="K432" s="4"/>
      <c r="L432" s="4"/>
      <c r="M432" s="4"/>
      <c r="Z432" s="2"/>
    </row>
    <row r="433" spans="1:26" x14ac:dyDescent="0.25">
      <c r="B433">
        <v>27</v>
      </c>
      <c r="C433" t="s">
        <v>2</v>
      </c>
      <c r="D433" s="2">
        <v>42711</v>
      </c>
      <c r="E433" s="5">
        <v>115.8</v>
      </c>
      <c r="F433">
        <v>1</v>
      </c>
      <c r="G433" s="5">
        <f t="shared" si="496"/>
        <v>-4.3196544276455424E-2</v>
      </c>
      <c r="H433" s="3">
        <f t="shared" si="497"/>
        <v>-593.53926696217502</v>
      </c>
      <c r="I433" s="3">
        <f t="shared" si="498"/>
        <v>1373449.8637505514</v>
      </c>
      <c r="J433" s="4"/>
      <c r="K433" s="4"/>
      <c r="L433" s="4"/>
      <c r="M433" s="4"/>
      <c r="Z433" s="2"/>
    </row>
    <row r="434" spans="1:26" x14ac:dyDescent="0.25">
      <c r="B434">
        <v>28</v>
      </c>
      <c r="C434" t="s">
        <v>1</v>
      </c>
      <c r="D434" s="2">
        <v>42733</v>
      </c>
      <c r="E434" s="5">
        <v>118</v>
      </c>
      <c r="F434">
        <v>-1</v>
      </c>
      <c r="G434" s="5">
        <f t="shared" si="496"/>
        <v>1.8998272884283272</v>
      </c>
      <c r="H434" s="3">
        <f t="shared" si="497"/>
        <v>26093.175304414654</v>
      </c>
      <c r="I434" s="3">
        <f t="shared" si="498"/>
        <v>1399543.0390549661</v>
      </c>
      <c r="J434" s="4"/>
      <c r="K434" s="4"/>
      <c r="L434" s="4"/>
      <c r="M434" s="4"/>
      <c r="Z434" s="2"/>
    </row>
    <row r="435" spans="1:26" x14ac:dyDescent="0.25">
      <c r="B435" t="s">
        <v>25</v>
      </c>
      <c r="D435" s="2">
        <v>42734</v>
      </c>
      <c r="E435" s="5">
        <v>116.97</v>
      </c>
      <c r="F435">
        <v>-1</v>
      </c>
      <c r="G435" s="5">
        <f t="shared" si="496"/>
        <v>0.87288135593220439</v>
      </c>
      <c r="H435" s="3">
        <f t="shared" si="497"/>
        <v>12216.35025615777</v>
      </c>
      <c r="I435" s="3">
        <f t="shared" si="498"/>
        <v>1411759.3893111239</v>
      </c>
      <c r="J435" s="4">
        <f>(I435-I406)/I406*100</f>
        <v>33.529976762773941</v>
      </c>
      <c r="K435" s="4">
        <f>(E435-E406)/E406*100</f>
        <v>7.0957700054934998</v>
      </c>
      <c r="L435" s="4">
        <v>24.7</v>
      </c>
      <c r="M435" s="4"/>
      <c r="Z435" s="2"/>
    </row>
    <row r="436" spans="1:26" x14ac:dyDescent="0.25">
      <c r="A436" s="1">
        <v>2017</v>
      </c>
      <c r="B436">
        <v>1</v>
      </c>
      <c r="C436" t="s">
        <v>2</v>
      </c>
      <c r="D436" s="2">
        <v>42739</v>
      </c>
      <c r="E436" s="5">
        <v>118.5</v>
      </c>
      <c r="F436">
        <v>1</v>
      </c>
      <c r="G436" s="5">
        <f>(+E436-E435)/E435*F435*100</f>
        <v>-1.3080276994101061</v>
      </c>
      <c r="H436" s="3">
        <f t="shared" ref="H436:H440" si="499">I435*G436/100</f>
        <v>-18466.20386121246</v>
      </c>
      <c r="I436" s="3">
        <f t="shared" ref="I436:I440" si="500">I435+H436</f>
        <v>1393293.1854499115</v>
      </c>
      <c r="Z436" s="2"/>
    </row>
    <row r="437" spans="1:26" x14ac:dyDescent="0.25">
      <c r="B437">
        <v>2</v>
      </c>
      <c r="C437" t="s">
        <v>1</v>
      </c>
      <c r="D437" s="2">
        <v>42815</v>
      </c>
      <c r="E437" s="5">
        <v>129.25</v>
      </c>
      <c r="F437" s="3">
        <v>-1</v>
      </c>
      <c r="G437" s="5">
        <f t="shared" ref="G437:G440" si="501">(+E437-E436)/E436*F436*100</f>
        <v>9.071729957805907</v>
      </c>
      <c r="H437" s="3">
        <f t="shared" si="499"/>
        <v>126395.79530452784</v>
      </c>
      <c r="I437" s="3">
        <f t="shared" si="500"/>
        <v>1519688.9807544393</v>
      </c>
      <c r="Z437" s="2"/>
    </row>
    <row r="438" spans="1:26" x14ac:dyDescent="0.25">
      <c r="B438">
        <v>3</v>
      </c>
      <c r="C438" t="s">
        <v>2</v>
      </c>
      <c r="D438" s="2">
        <v>42821</v>
      </c>
      <c r="E438" s="5">
        <v>129.5</v>
      </c>
      <c r="F438">
        <v>1</v>
      </c>
      <c r="G438" s="5">
        <f t="shared" si="501"/>
        <v>-0.19342359767891684</v>
      </c>
      <c r="H438" s="3">
        <f t="shared" si="499"/>
        <v>-2939.4371001052987</v>
      </c>
      <c r="I438" s="3">
        <f t="shared" si="500"/>
        <v>1516749.543654334</v>
      </c>
      <c r="Z438" s="2"/>
    </row>
    <row r="439" spans="1:26" x14ac:dyDescent="0.25">
      <c r="B439">
        <v>4</v>
      </c>
      <c r="C439" t="s">
        <v>1</v>
      </c>
      <c r="D439" s="2">
        <v>42836</v>
      </c>
      <c r="E439" s="5">
        <v>130.1</v>
      </c>
      <c r="F439">
        <v>-1</v>
      </c>
      <c r="G439" s="5">
        <f t="shared" si="501"/>
        <v>0.46332046332045895</v>
      </c>
      <c r="H439" s="3">
        <f t="shared" si="499"/>
        <v>7027.4110130702074</v>
      </c>
      <c r="I439" s="3">
        <f t="shared" si="500"/>
        <v>1523776.9546674043</v>
      </c>
      <c r="Z439" s="2"/>
    </row>
    <row r="440" spans="1:26" x14ac:dyDescent="0.25">
      <c r="B440">
        <v>5</v>
      </c>
      <c r="C440" t="s">
        <v>2</v>
      </c>
      <c r="D440" s="2">
        <v>42842</v>
      </c>
      <c r="E440" s="5">
        <v>130.05000000000001</v>
      </c>
      <c r="F440">
        <v>1</v>
      </c>
      <c r="G440" s="5">
        <f t="shared" si="501"/>
        <v>3.8431975403522632E-2</v>
      </c>
      <c r="H440" s="3">
        <f t="shared" si="499"/>
        <v>585.61758442232303</v>
      </c>
      <c r="I440" s="3">
        <f t="shared" si="500"/>
        <v>1524362.5722518265</v>
      </c>
      <c r="Z440" s="2"/>
    </row>
    <row r="441" spans="1:26" x14ac:dyDescent="0.25">
      <c r="B441">
        <v>6</v>
      </c>
      <c r="C441" t="s">
        <v>1</v>
      </c>
      <c r="D441" s="2">
        <v>42872</v>
      </c>
      <c r="E441" s="5">
        <v>135.80000000000001</v>
      </c>
      <c r="F441">
        <v>-1</v>
      </c>
      <c r="G441" s="5">
        <f t="shared" ref="G441:G447" si="502">(+E441-E440)/E440*F440*100</f>
        <v>4.4213763936947323</v>
      </c>
      <c r="H441" s="3">
        <f t="shared" ref="H441:H447" si="503">I440*G441/100</f>
        <v>67397.806923860073</v>
      </c>
      <c r="I441" s="3">
        <f t="shared" ref="I441:I447" si="504">I440+H441</f>
        <v>1591760.3791756865</v>
      </c>
      <c r="Z441" s="2"/>
    </row>
    <row r="442" spans="1:26" x14ac:dyDescent="0.25">
      <c r="B442">
        <v>7</v>
      </c>
      <c r="C442" t="s">
        <v>2</v>
      </c>
      <c r="D442" s="2">
        <v>42877</v>
      </c>
      <c r="E442" s="5">
        <v>137</v>
      </c>
      <c r="F442">
        <v>1</v>
      </c>
      <c r="G442" s="5">
        <f t="shared" si="502"/>
        <v>-0.88365243004417415</v>
      </c>
      <c r="H442" s="3">
        <f t="shared" si="503"/>
        <v>-14065.629271066315</v>
      </c>
      <c r="I442" s="3">
        <f t="shared" si="504"/>
        <v>1577694.7499046202</v>
      </c>
      <c r="Z442" s="2"/>
    </row>
    <row r="443" spans="1:26" x14ac:dyDescent="0.25">
      <c r="B443">
        <v>8</v>
      </c>
      <c r="C443" t="s">
        <v>1</v>
      </c>
      <c r="D443" s="2">
        <v>42895</v>
      </c>
      <c r="E443" s="5">
        <v>139.69999999999999</v>
      </c>
      <c r="F443">
        <v>-1</v>
      </c>
      <c r="G443" s="5">
        <f t="shared" si="502"/>
        <v>1.9708029197080208</v>
      </c>
      <c r="H443" s="3">
        <f t="shared" si="503"/>
        <v>31093.254195200414</v>
      </c>
      <c r="I443" s="3">
        <f t="shared" si="504"/>
        <v>1608788.0040998207</v>
      </c>
      <c r="Z443" s="2"/>
    </row>
    <row r="444" spans="1:26" x14ac:dyDescent="0.25">
      <c r="B444">
        <v>9</v>
      </c>
      <c r="C444" t="s">
        <v>2</v>
      </c>
      <c r="D444" s="2">
        <v>42905</v>
      </c>
      <c r="E444" s="5">
        <v>139.15</v>
      </c>
      <c r="F444">
        <v>1</v>
      </c>
      <c r="G444" s="5">
        <f t="shared" si="502"/>
        <v>0.39370078740156267</v>
      </c>
      <c r="H444" s="3">
        <f t="shared" si="503"/>
        <v>6333.8110397628789</v>
      </c>
      <c r="I444" s="3">
        <f t="shared" si="504"/>
        <v>1615121.8151395835</v>
      </c>
      <c r="Z444" s="2"/>
    </row>
    <row r="445" spans="1:26" x14ac:dyDescent="0.25">
      <c r="B445">
        <v>10</v>
      </c>
      <c r="C445" t="s">
        <v>1</v>
      </c>
      <c r="D445" s="2">
        <v>42913</v>
      </c>
      <c r="E445" s="5">
        <v>138.6</v>
      </c>
      <c r="F445">
        <v>-1</v>
      </c>
      <c r="G445" s="5">
        <f t="shared" si="502"/>
        <v>-0.39525691699605559</v>
      </c>
      <c r="H445" s="3">
        <f t="shared" si="503"/>
        <v>-6383.8806922514505</v>
      </c>
      <c r="I445" s="3">
        <f t="shared" si="504"/>
        <v>1608737.9344473321</v>
      </c>
      <c r="Z445" s="2"/>
    </row>
    <row r="446" spans="1:26" x14ac:dyDescent="0.25">
      <c r="B446">
        <v>11</v>
      </c>
      <c r="C446" t="s">
        <v>2</v>
      </c>
      <c r="D446" s="2">
        <v>42914</v>
      </c>
      <c r="E446" s="5">
        <v>138.80000000000001</v>
      </c>
      <c r="F446">
        <v>1</v>
      </c>
      <c r="G446" s="5">
        <f t="shared" si="502"/>
        <v>-0.14430014430015661</v>
      </c>
      <c r="H446" s="3">
        <f t="shared" si="503"/>
        <v>-2321.4111608188591</v>
      </c>
      <c r="I446" s="3">
        <f t="shared" si="504"/>
        <v>1606416.5232865133</v>
      </c>
      <c r="Z446" s="2"/>
    </row>
    <row r="447" spans="1:26" x14ac:dyDescent="0.25">
      <c r="B447">
        <v>12</v>
      </c>
      <c r="C447" t="s">
        <v>1</v>
      </c>
      <c r="D447" s="2">
        <v>42915</v>
      </c>
      <c r="E447" s="5">
        <v>138</v>
      </c>
      <c r="F447">
        <v>-1</v>
      </c>
      <c r="G447" s="5">
        <f t="shared" si="502"/>
        <v>-0.57636887608069975</v>
      </c>
      <c r="H447" s="3">
        <f t="shared" si="503"/>
        <v>-9258.8848604411287</v>
      </c>
      <c r="I447" s="3">
        <f t="shared" si="504"/>
        <v>1597157.6384260722</v>
      </c>
      <c r="Z447" s="2"/>
    </row>
    <row r="448" spans="1:26" x14ac:dyDescent="0.25">
      <c r="B448">
        <v>13</v>
      </c>
      <c r="C448" t="s">
        <v>2</v>
      </c>
      <c r="D448" s="2">
        <v>42926</v>
      </c>
      <c r="E448" s="5">
        <v>137.6</v>
      </c>
      <c r="F448">
        <v>1</v>
      </c>
      <c r="G448" s="5">
        <f t="shared" ref="G448:G458" si="505">(+E448-E447)/E447*F447*100</f>
        <v>0.28985507246377223</v>
      </c>
      <c r="H448" s="3">
        <f t="shared" ref="H448:H458" si="506">I447*G448/100</f>
        <v>4629.4424302205643</v>
      </c>
      <c r="I448" s="3">
        <f t="shared" ref="I448:I458" si="507">I447+H448</f>
        <v>1601787.0808562927</v>
      </c>
      <c r="Z448" s="2"/>
    </row>
    <row r="449" spans="2:26" x14ac:dyDescent="0.25">
      <c r="B449">
        <v>14</v>
      </c>
      <c r="C449" t="s">
        <v>1</v>
      </c>
      <c r="D449" s="2">
        <v>42957</v>
      </c>
      <c r="E449" s="5">
        <v>142</v>
      </c>
      <c r="F449">
        <v>-1</v>
      </c>
      <c r="G449" s="5">
        <f t="shared" si="505"/>
        <v>3.1976744186046555</v>
      </c>
      <c r="H449" s="3">
        <f t="shared" si="506"/>
        <v>51219.935725055941</v>
      </c>
      <c r="I449" s="3">
        <f t="shared" si="507"/>
        <v>1653007.0165813486</v>
      </c>
      <c r="Z449" s="2"/>
    </row>
    <row r="450" spans="2:26" x14ac:dyDescent="0.25">
      <c r="B450">
        <v>15</v>
      </c>
      <c r="C450" t="s">
        <v>2</v>
      </c>
      <c r="D450" s="2">
        <v>42961</v>
      </c>
      <c r="E450" s="5">
        <v>142.5</v>
      </c>
      <c r="F450">
        <v>1</v>
      </c>
      <c r="G450" s="5">
        <f t="shared" si="505"/>
        <v>-0.35211267605633806</v>
      </c>
      <c r="H450" s="3">
        <f t="shared" si="506"/>
        <v>-5820.4472414836227</v>
      </c>
      <c r="I450" s="3">
        <f t="shared" si="507"/>
        <v>1647186.5693398649</v>
      </c>
      <c r="Z450" s="2"/>
    </row>
    <row r="451" spans="2:26" x14ac:dyDescent="0.25">
      <c r="B451">
        <v>16</v>
      </c>
      <c r="C451" t="s">
        <v>1</v>
      </c>
      <c r="D451" s="2">
        <v>42964</v>
      </c>
      <c r="E451" s="5">
        <v>141.69999999999999</v>
      </c>
      <c r="F451" s="3">
        <v>-1</v>
      </c>
      <c r="G451" s="5">
        <f t="shared" si="505"/>
        <v>-0.56140350877193779</v>
      </c>
      <c r="H451" s="3">
        <f t="shared" si="506"/>
        <v>-9247.363196294109</v>
      </c>
      <c r="I451" s="3">
        <f t="shared" si="507"/>
        <v>1637939.2061435708</v>
      </c>
      <c r="Z451" s="2"/>
    </row>
    <row r="452" spans="2:26" x14ac:dyDescent="0.25">
      <c r="B452">
        <v>17</v>
      </c>
      <c r="C452" t="s">
        <v>2</v>
      </c>
      <c r="D452" s="2">
        <v>42969</v>
      </c>
      <c r="E452" s="5">
        <v>141.6</v>
      </c>
      <c r="F452">
        <v>1</v>
      </c>
      <c r="G452" s="5">
        <f t="shared" si="505"/>
        <v>7.0571630204653721E-2</v>
      </c>
      <c r="H452" s="3">
        <f t="shared" si="506"/>
        <v>1155.9203995366815</v>
      </c>
      <c r="I452" s="3">
        <f t="shared" si="507"/>
        <v>1639095.1265431074</v>
      </c>
      <c r="Z452" s="2"/>
    </row>
    <row r="453" spans="2:26" x14ac:dyDescent="0.25">
      <c r="B453">
        <v>18</v>
      </c>
      <c r="C453" t="s">
        <v>1</v>
      </c>
      <c r="D453" s="2">
        <v>42986</v>
      </c>
      <c r="E453" s="5">
        <v>143</v>
      </c>
      <c r="F453">
        <v>-1</v>
      </c>
      <c r="G453" s="5">
        <f t="shared" si="505"/>
        <v>0.98870056497175551</v>
      </c>
      <c r="H453" s="3">
        <f t="shared" si="506"/>
        <v>16205.742776556215</v>
      </c>
      <c r="I453" s="3">
        <f t="shared" si="507"/>
        <v>1655300.8693196636</v>
      </c>
      <c r="Z453" s="2"/>
    </row>
    <row r="454" spans="2:26" x14ac:dyDescent="0.25">
      <c r="B454">
        <v>19</v>
      </c>
      <c r="C454" t="s">
        <v>2</v>
      </c>
      <c r="D454" s="2">
        <v>42989</v>
      </c>
      <c r="E454" s="5">
        <v>144.4</v>
      </c>
      <c r="F454">
        <v>1</v>
      </c>
      <c r="G454" s="5">
        <f t="shared" si="505"/>
        <v>-0.97902097902098295</v>
      </c>
      <c r="H454" s="3">
        <f t="shared" si="506"/>
        <v>-16205.742776556213</v>
      </c>
      <c r="I454" s="3">
        <f t="shared" si="507"/>
        <v>1639095.1265431074</v>
      </c>
      <c r="Z454" s="2"/>
    </row>
    <row r="455" spans="2:26" x14ac:dyDescent="0.25">
      <c r="B455">
        <v>20</v>
      </c>
      <c r="C455" t="s">
        <v>1</v>
      </c>
      <c r="D455" s="2">
        <v>42999</v>
      </c>
      <c r="E455" s="5">
        <v>143.5</v>
      </c>
      <c r="F455">
        <v>-1</v>
      </c>
      <c r="G455" s="5">
        <f t="shared" si="505"/>
        <v>-0.62326869806094576</v>
      </c>
      <c r="H455" s="3">
        <f t="shared" si="506"/>
        <v>-10215.966855185638</v>
      </c>
      <c r="I455" s="3">
        <f t="shared" si="507"/>
        <v>1628879.1596879219</v>
      </c>
      <c r="Z455" s="2"/>
    </row>
    <row r="456" spans="2:26" x14ac:dyDescent="0.25">
      <c r="B456">
        <v>21</v>
      </c>
      <c r="C456" t="s">
        <v>2</v>
      </c>
      <c r="D456" s="2">
        <v>43005</v>
      </c>
      <c r="E456" s="5">
        <v>143.69999999999999</v>
      </c>
      <c r="F456">
        <v>1</v>
      </c>
      <c r="G456" s="5">
        <f t="shared" si="505"/>
        <v>-0.13937282229964365</v>
      </c>
      <c r="H456" s="3">
        <f t="shared" si="506"/>
        <v>-2270.2148567077761</v>
      </c>
      <c r="I456" s="3">
        <f t="shared" si="507"/>
        <v>1626608.9448312141</v>
      </c>
      <c r="Z456" s="2"/>
    </row>
    <row r="457" spans="2:26" x14ac:dyDescent="0.25">
      <c r="B457">
        <v>22</v>
      </c>
      <c r="C457" t="s">
        <v>1</v>
      </c>
      <c r="D457" s="2">
        <v>43031</v>
      </c>
      <c r="E457" s="5">
        <v>146.80000000000001</v>
      </c>
      <c r="F457" s="3">
        <v>-1</v>
      </c>
      <c r="G457" s="5">
        <f t="shared" si="505"/>
        <v>2.1572720946416304</v>
      </c>
      <c r="H457" s="3">
        <f t="shared" si="506"/>
        <v>35090.380855788455</v>
      </c>
      <c r="I457" s="3">
        <f t="shared" si="507"/>
        <v>1661699.3256870026</v>
      </c>
      <c r="Z457" s="2"/>
    </row>
    <row r="458" spans="2:26" x14ac:dyDescent="0.25">
      <c r="B458">
        <v>23</v>
      </c>
      <c r="C458" t="s">
        <v>2</v>
      </c>
      <c r="D458" s="2">
        <v>43035</v>
      </c>
      <c r="E458" s="5">
        <v>149</v>
      </c>
      <c r="F458">
        <v>1</v>
      </c>
      <c r="G458" s="5">
        <f t="shared" si="505"/>
        <v>-1.4986376021798287</v>
      </c>
      <c r="H458" s="3">
        <f t="shared" si="506"/>
        <v>-24902.850929914079</v>
      </c>
      <c r="I458" s="3">
        <f t="shared" si="507"/>
        <v>1636796.4747570886</v>
      </c>
      <c r="Z458" s="2"/>
    </row>
    <row r="459" spans="2:26" x14ac:dyDescent="0.25">
      <c r="B459">
        <v>24</v>
      </c>
      <c r="C459" t="s">
        <v>1</v>
      </c>
      <c r="D459" s="2">
        <v>43054</v>
      </c>
      <c r="E459" s="5">
        <v>151.5</v>
      </c>
      <c r="F459">
        <v>-1</v>
      </c>
      <c r="G459" s="5">
        <f t="shared" ref="G459:G464" si="508">(+E459-E458)/E458*F458*100</f>
        <v>1.6778523489932886</v>
      </c>
      <c r="H459" s="3">
        <f t="shared" ref="H459:H464" si="509">I458*G459/100</f>
        <v>27463.028099951152</v>
      </c>
      <c r="I459" s="3">
        <f t="shared" ref="I459:I464" si="510">I458+H459</f>
        <v>1664259.5028570397</v>
      </c>
    </row>
    <row r="460" spans="2:26" x14ac:dyDescent="0.25">
      <c r="B460">
        <v>25</v>
      </c>
      <c r="C460" t="s">
        <v>2</v>
      </c>
      <c r="D460" s="2">
        <v>43055</v>
      </c>
      <c r="E460" s="5">
        <v>152.69999999999999</v>
      </c>
      <c r="F460">
        <v>1</v>
      </c>
      <c r="G460" s="5">
        <f t="shared" si="508"/>
        <v>-0.79207920792078468</v>
      </c>
      <c r="H460" s="3">
        <f t="shared" si="509"/>
        <v>-13182.253487976428</v>
      </c>
      <c r="I460" s="3">
        <f t="shared" si="510"/>
        <v>1651077.2493690632</v>
      </c>
    </row>
    <row r="461" spans="2:26" x14ac:dyDescent="0.25">
      <c r="B461">
        <v>26</v>
      </c>
      <c r="C461" t="s">
        <v>1</v>
      </c>
      <c r="D461" s="2">
        <v>43068</v>
      </c>
      <c r="E461" s="5">
        <v>153.5</v>
      </c>
      <c r="F461">
        <v>-1</v>
      </c>
      <c r="G461" s="5">
        <f t="shared" si="508"/>
        <v>0.52390307793059032</v>
      </c>
      <c r="H461" s="3">
        <f t="shared" si="509"/>
        <v>8650.0445284562502</v>
      </c>
      <c r="I461" s="3">
        <f t="shared" si="510"/>
        <v>1659727.2938975194</v>
      </c>
    </row>
    <row r="462" spans="2:26" x14ac:dyDescent="0.25">
      <c r="B462">
        <v>27</v>
      </c>
      <c r="C462" t="s">
        <v>2</v>
      </c>
      <c r="D462" s="2">
        <v>43077</v>
      </c>
      <c r="E462" s="5">
        <v>153.80000000000001</v>
      </c>
      <c r="F462">
        <v>1</v>
      </c>
      <c r="G462" s="5">
        <f t="shared" si="508"/>
        <v>-0.1954397394136882</v>
      </c>
      <c r="H462" s="3">
        <f t="shared" si="509"/>
        <v>-3243.7666981711704</v>
      </c>
      <c r="I462" s="3">
        <f t="shared" si="510"/>
        <v>1656483.5271993482</v>
      </c>
    </row>
    <row r="463" spans="2:26" x14ac:dyDescent="0.25">
      <c r="B463">
        <v>28</v>
      </c>
      <c r="C463" t="s">
        <v>1</v>
      </c>
      <c r="D463" s="2">
        <v>43098</v>
      </c>
      <c r="E463" s="5">
        <v>155.6</v>
      </c>
      <c r="F463">
        <v>-1</v>
      </c>
      <c r="G463" s="5">
        <f t="shared" si="508"/>
        <v>1.1703511053315883</v>
      </c>
      <c r="H463" s="3">
        <f t="shared" si="509"/>
        <v>19386.673270213254</v>
      </c>
      <c r="I463" s="3">
        <f t="shared" si="510"/>
        <v>1675870.2004695614</v>
      </c>
    </row>
    <row r="464" spans="2:26" x14ac:dyDescent="0.25">
      <c r="B464" t="s">
        <v>25</v>
      </c>
      <c r="D464" s="2">
        <v>43098</v>
      </c>
      <c r="E464" s="5">
        <v>155.18</v>
      </c>
      <c r="F464">
        <v>-1</v>
      </c>
      <c r="G464" s="5">
        <f t="shared" si="508"/>
        <v>0.2699228791773699</v>
      </c>
      <c r="H464" s="3">
        <f t="shared" si="509"/>
        <v>4523.5570963830014</v>
      </c>
      <c r="I464" s="3">
        <f t="shared" si="510"/>
        <v>1680393.7575659445</v>
      </c>
      <c r="J464" s="4">
        <f>(I464-I435)/I435*100</f>
        <v>19.028339410294432</v>
      </c>
      <c r="K464" s="4">
        <f>(E464-E435)/E435*100</f>
        <v>32.666495682653682</v>
      </c>
      <c r="L464" s="4">
        <v>24.2</v>
      </c>
      <c r="M464" s="4"/>
    </row>
    <row r="465" spans="1:9" x14ac:dyDescent="0.25">
      <c r="A465" s="1">
        <v>2018</v>
      </c>
      <c r="B465">
        <v>1</v>
      </c>
      <c r="C465" t="s">
        <v>2</v>
      </c>
      <c r="D465" s="2">
        <v>43102</v>
      </c>
      <c r="E465" s="5">
        <v>156.5</v>
      </c>
      <c r="F465">
        <v>1</v>
      </c>
      <c r="G465" s="5">
        <f t="shared" ref="G465:G466" si="511">(+E465-E464)/E464*F464*100</f>
        <v>-0.85062508055161312</v>
      </c>
      <c r="H465" s="3">
        <f t="shared" ref="H465:H466" si="512">I464*G465/100</f>
        <v>-14293.850753879593</v>
      </c>
      <c r="I465" s="3">
        <f t="shared" ref="I465:I466" si="513">I464+H465</f>
        <v>1666099.9068120648</v>
      </c>
    </row>
    <row r="466" spans="1:9" x14ac:dyDescent="0.25">
      <c r="B466">
        <v>2</v>
      </c>
      <c r="C466" t="s">
        <v>1</v>
      </c>
      <c r="D466" s="2">
        <v>43133</v>
      </c>
      <c r="E466" s="5">
        <v>165</v>
      </c>
      <c r="F466" s="3">
        <v>-1</v>
      </c>
      <c r="G466" s="5">
        <f t="shared" si="511"/>
        <v>5.4313099041533546</v>
      </c>
      <c r="H466" s="3">
        <f t="shared" si="512"/>
        <v>90491.049251773482</v>
      </c>
      <c r="I466" s="3">
        <f t="shared" si="513"/>
        <v>1756590.9560638382</v>
      </c>
    </row>
    <row r="467" spans="1:9" x14ac:dyDescent="0.25">
      <c r="B467">
        <v>3</v>
      </c>
      <c r="C467" t="s">
        <v>2</v>
      </c>
      <c r="D467" s="2">
        <v>43145</v>
      </c>
      <c r="E467" s="5">
        <v>161.4</v>
      </c>
      <c r="F467">
        <v>1</v>
      </c>
      <c r="G467" s="5">
        <f t="shared" ref="G467:G469" si="514">(+E467-E466)/E466*F466*100</f>
        <v>2.1818181818181785</v>
      </c>
      <c r="H467" s="3">
        <f t="shared" ref="H467:H469" si="515">I466*G467/100</f>
        <v>38325.620859574599</v>
      </c>
      <c r="I467" s="3">
        <f t="shared" ref="I467:I469" si="516">I466+H467</f>
        <v>1794916.5769234127</v>
      </c>
    </row>
    <row r="468" spans="1:9" x14ac:dyDescent="0.25">
      <c r="B468">
        <v>4</v>
      </c>
      <c r="C468" t="s">
        <v>1</v>
      </c>
      <c r="D468" s="2">
        <v>43160</v>
      </c>
      <c r="E468" s="5">
        <v>164.2</v>
      </c>
      <c r="F468">
        <v>-1</v>
      </c>
      <c r="G468" s="5">
        <f t="shared" si="514"/>
        <v>1.7348203221809064</v>
      </c>
      <c r="H468" s="3">
        <f t="shared" si="515"/>
        <v>31138.577542661245</v>
      </c>
      <c r="I468" s="3">
        <f t="shared" si="516"/>
        <v>1826055.154466074</v>
      </c>
    </row>
    <row r="469" spans="1:9" x14ac:dyDescent="0.25">
      <c r="B469">
        <v>5</v>
      </c>
      <c r="C469" t="s">
        <v>2</v>
      </c>
      <c r="D469" s="2">
        <v>43164</v>
      </c>
      <c r="E469" s="5">
        <v>165.8</v>
      </c>
      <c r="F469">
        <v>1</v>
      </c>
      <c r="G469" s="5">
        <f t="shared" si="514"/>
        <v>-0.97442143727163399</v>
      </c>
      <c r="H469" s="3">
        <f t="shared" si="515"/>
        <v>-17793.472881521076</v>
      </c>
      <c r="I469" s="3">
        <f t="shared" si="516"/>
        <v>1808261.6815845529</v>
      </c>
    </row>
    <row r="470" spans="1:9" x14ac:dyDescent="0.25">
      <c r="B470">
        <v>6</v>
      </c>
      <c r="C470" t="s">
        <v>1</v>
      </c>
      <c r="D470" s="2">
        <v>43178</v>
      </c>
      <c r="E470" s="5">
        <v>168</v>
      </c>
      <c r="F470">
        <v>-1</v>
      </c>
      <c r="G470" s="5">
        <f t="shared" ref="G470:G475" si="517">(+E470-E469)/E469*F469*100</f>
        <v>1.3268998793727314</v>
      </c>
      <c r="H470" s="3">
        <f t="shared" ref="H470:H475" si="518">I469*G470/100</f>
        <v>23993.822071688759</v>
      </c>
      <c r="I470" s="3">
        <f t="shared" ref="I470:I475" si="519">I469+H470</f>
        <v>1832255.5036562416</v>
      </c>
    </row>
    <row r="471" spans="1:9" x14ac:dyDescent="0.25">
      <c r="B471">
        <v>7</v>
      </c>
      <c r="C471" t="s">
        <v>2</v>
      </c>
      <c r="D471" s="2">
        <v>43200</v>
      </c>
      <c r="E471" s="5">
        <v>160.4</v>
      </c>
      <c r="F471">
        <v>1</v>
      </c>
      <c r="G471" s="5">
        <f t="shared" si="517"/>
        <v>4.5238095238095202</v>
      </c>
      <c r="H471" s="3">
        <f t="shared" si="518"/>
        <v>82887.748974925154</v>
      </c>
      <c r="I471" s="3">
        <f t="shared" si="519"/>
        <v>1915143.2526311667</v>
      </c>
    </row>
    <row r="472" spans="1:9" x14ac:dyDescent="0.25">
      <c r="B472">
        <v>8</v>
      </c>
      <c r="C472" t="s">
        <v>1</v>
      </c>
      <c r="D472" s="2">
        <v>43210</v>
      </c>
      <c r="E472" s="5">
        <v>161.80000000000001</v>
      </c>
      <c r="F472">
        <v>-1</v>
      </c>
      <c r="G472" s="5">
        <f t="shared" si="517"/>
        <v>0.87281795511222304</v>
      </c>
      <c r="H472" s="3">
        <f t="shared" si="518"/>
        <v>16715.714175085064</v>
      </c>
      <c r="I472" s="3">
        <f t="shared" si="519"/>
        <v>1931858.9668062518</v>
      </c>
    </row>
    <row r="473" spans="1:9" x14ac:dyDescent="0.25">
      <c r="B473">
        <v>9</v>
      </c>
      <c r="C473" t="s">
        <v>2</v>
      </c>
      <c r="D473" s="2">
        <v>43216</v>
      </c>
      <c r="E473" s="5">
        <v>161.5</v>
      </c>
      <c r="F473">
        <v>1</v>
      </c>
      <c r="G473" s="5">
        <f t="shared" si="517"/>
        <v>0.1854140914709588</v>
      </c>
      <c r="H473" s="3">
        <f t="shared" si="518"/>
        <v>3581.938751804063</v>
      </c>
      <c r="I473" s="3">
        <f t="shared" si="519"/>
        <v>1935440.905558056</v>
      </c>
    </row>
    <row r="474" spans="1:9" x14ac:dyDescent="0.25">
      <c r="B474">
        <v>10</v>
      </c>
      <c r="C474" t="s">
        <v>1</v>
      </c>
      <c r="D474" s="2">
        <v>43220</v>
      </c>
      <c r="E474" s="5">
        <v>160.80000000000001</v>
      </c>
      <c r="F474">
        <v>-1</v>
      </c>
      <c r="G474" s="5">
        <f t="shared" si="517"/>
        <v>-0.43343653250773295</v>
      </c>
      <c r="H474" s="3">
        <f t="shared" si="518"/>
        <v>-8388.9079497871044</v>
      </c>
      <c r="I474" s="3">
        <f t="shared" si="519"/>
        <v>1927051.9976082689</v>
      </c>
    </row>
    <row r="475" spans="1:9" x14ac:dyDescent="0.25">
      <c r="B475">
        <v>11</v>
      </c>
      <c r="C475" t="s">
        <v>2</v>
      </c>
      <c r="D475" s="2">
        <v>43221</v>
      </c>
      <c r="E475" s="5">
        <v>162</v>
      </c>
      <c r="F475">
        <v>1</v>
      </c>
      <c r="G475" s="5">
        <f t="shared" si="517"/>
        <v>-0.74626865671641074</v>
      </c>
      <c r="H475" s="3">
        <f t="shared" si="518"/>
        <v>-14380.985056777987</v>
      </c>
      <c r="I475" s="3">
        <f t="shared" si="519"/>
        <v>1912671.0125514909</v>
      </c>
    </row>
    <row r="476" spans="1:9" x14ac:dyDescent="0.25">
      <c r="B476">
        <v>12</v>
      </c>
      <c r="C476" t="s">
        <v>1</v>
      </c>
      <c r="D476" s="2">
        <v>43276</v>
      </c>
      <c r="E476" s="5">
        <v>173</v>
      </c>
      <c r="F476">
        <v>-1</v>
      </c>
      <c r="G476" s="5">
        <f t="shared" ref="G476:G481" si="520">(+E476-E475)/E475*F475*100</f>
        <v>6.7901234567901234</v>
      </c>
      <c r="H476" s="3">
        <f t="shared" ref="H476:H481" si="521">I475*G476/100</f>
        <v>129872.72307448395</v>
      </c>
      <c r="I476" s="3">
        <f t="shared" ref="I476:I481" si="522">I475+H476</f>
        <v>2042543.7356259748</v>
      </c>
    </row>
    <row r="477" spans="1:9" x14ac:dyDescent="0.25">
      <c r="B477">
        <v>13</v>
      </c>
      <c r="C477" t="s">
        <v>2</v>
      </c>
      <c r="D477" s="2">
        <v>43286</v>
      </c>
      <c r="E477" s="5">
        <v>172.8</v>
      </c>
      <c r="F477">
        <v>1</v>
      </c>
      <c r="G477" s="5">
        <f t="shared" si="520"/>
        <v>0.1156069364161784</v>
      </c>
      <c r="H477" s="3">
        <f t="shared" si="521"/>
        <v>2361.3222377177558</v>
      </c>
      <c r="I477" s="3">
        <f t="shared" si="522"/>
        <v>2044905.0578636925</v>
      </c>
    </row>
    <row r="478" spans="1:9" x14ac:dyDescent="0.25">
      <c r="B478">
        <v>14</v>
      </c>
      <c r="C478" t="s">
        <v>1</v>
      </c>
      <c r="D478" s="2">
        <v>43308</v>
      </c>
      <c r="E478" s="5">
        <v>178</v>
      </c>
      <c r="F478">
        <v>-1</v>
      </c>
      <c r="G478" s="5">
        <f t="shared" si="520"/>
        <v>3.0092592592592524</v>
      </c>
      <c r="H478" s="3">
        <f t="shared" si="521"/>
        <v>61536.494796823943</v>
      </c>
      <c r="I478" s="3">
        <f t="shared" si="522"/>
        <v>2106441.5526605165</v>
      </c>
    </row>
    <row r="479" spans="1:9" x14ac:dyDescent="0.25">
      <c r="B479">
        <v>15</v>
      </c>
      <c r="C479" t="s">
        <v>2</v>
      </c>
      <c r="D479" s="2">
        <v>43314</v>
      </c>
      <c r="E479" s="5">
        <v>178.5</v>
      </c>
      <c r="F479">
        <v>1</v>
      </c>
      <c r="G479" s="5">
        <f t="shared" si="520"/>
        <v>-0.2808988764044944</v>
      </c>
      <c r="H479" s="3">
        <f t="shared" si="521"/>
        <v>-5916.9706535407777</v>
      </c>
      <c r="I479" s="3">
        <f t="shared" si="522"/>
        <v>2100524.5820069755</v>
      </c>
    </row>
    <row r="480" spans="1:9" x14ac:dyDescent="0.25">
      <c r="B480">
        <v>16</v>
      </c>
      <c r="C480" t="s">
        <v>1</v>
      </c>
      <c r="D480" s="2">
        <v>43327</v>
      </c>
      <c r="E480" s="5">
        <v>179.6</v>
      </c>
      <c r="F480" s="3">
        <v>-1</v>
      </c>
      <c r="G480" s="5">
        <f t="shared" si="520"/>
        <v>0.61624649859943659</v>
      </c>
      <c r="H480" s="3">
        <f t="shared" si="521"/>
        <v>12944.409188838437</v>
      </c>
      <c r="I480" s="3">
        <f t="shared" si="522"/>
        <v>2113468.9911958138</v>
      </c>
    </row>
    <row r="481" spans="1:12" x14ac:dyDescent="0.25">
      <c r="B481">
        <v>17</v>
      </c>
      <c r="C481" t="s">
        <v>2</v>
      </c>
      <c r="D481" s="2">
        <v>43333</v>
      </c>
      <c r="E481" s="5">
        <v>180.5</v>
      </c>
      <c r="F481">
        <v>1</v>
      </c>
      <c r="G481" s="5">
        <f t="shared" si="520"/>
        <v>-0.50111358574610565</v>
      </c>
      <c r="H481" s="3">
        <f t="shared" si="521"/>
        <v>-10590.880245413389</v>
      </c>
      <c r="I481" s="3">
        <f t="shared" si="522"/>
        <v>2102878.1109504006</v>
      </c>
      <c r="J481" s="4"/>
      <c r="K481" s="4"/>
    </row>
    <row r="482" spans="1:12" x14ac:dyDescent="0.25">
      <c r="B482">
        <v>18</v>
      </c>
      <c r="C482" t="s">
        <v>1</v>
      </c>
      <c r="D482" s="2">
        <v>43348</v>
      </c>
      <c r="E482" s="5">
        <v>183.5</v>
      </c>
      <c r="F482">
        <v>-1</v>
      </c>
      <c r="G482" s="5">
        <f t="shared" ref="G482" si="523">(+E482-E481)/E481*F481*100</f>
        <v>1.662049861495845</v>
      </c>
      <c r="H482" s="3">
        <f t="shared" ref="H482" si="524">I481*G482/100</f>
        <v>34950.882730477577</v>
      </c>
      <c r="I482" s="3">
        <f t="shared" ref="I482" si="525">I481+H482</f>
        <v>2137828.9936808781</v>
      </c>
      <c r="J482" s="4"/>
      <c r="K482" s="4"/>
    </row>
    <row r="483" spans="1:12" x14ac:dyDescent="0.25">
      <c r="B483">
        <v>19</v>
      </c>
      <c r="C483" t="s">
        <v>2</v>
      </c>
      <c r="D483" s="2">
        <v>43354</v>
      </c>
      <c r="E483" s="5">
        <v>182.55</v>
      </c>
      <c r="F483">
        <v>1</v>
      </c>
      <c r="G483" s="5">
        <f t="shared" ref="G483" si="526">(+E483-E482)/E482*F482*100</f>
        <v>0.51771117166211911</v>
      </c>
      <c r="H483" s="3">
        <f t="shared" ref="H483" si="527">I482*G483/100</f>
        <v>11067.779531317763</v>
      </c>
      <c r="I483" s="3">
        <f t="shared" ref="I483" si="528">I482+H483</f>
        <v>2148896.7732121958</v>
      </c>
      <c r="J483" s="4"/>
      <c r="K483" s="4"/>
    </row>
    <row r="484" spans="1:12" x14ac:dyDescent="0.25">
      <c r="B484">
        <v>20</v>
      </c>
      <c r="C484" t="s">
        <v>1</v>
      </c>
      <c r="D484" s="2">
        <v>43360</v>
      </c>
      <c r="E484" s="5">
        <v>182.5</v>
      </c>
      <c r="F484">
        <v>-1</v>
      </c>
      <c r="G484" s="5">
        <f t="shared" ref="G484" si="529">(+E484-E483)/E483*F483*100</f>
        <v>-2.7389756231175771E-2</v>
      </c>
      <c r="H484" s="3">
        <f t="shared" ref="H484" si="530">I483*G484/100</f>
        <v>-588.57758784242253</v>
      </c>
      <c r="I484" s="3">
        <f t="shared" ref="I484" si="531">I483+H484</f>
        <v>2148308.1956243534</v>
      </c>
      <c r="J484" s="4"/>
      <c r="K484" s="4"/>
    </row>
    <row r="485" spans="1:12" x14ac:dyDescent="0.25">
      <c r="B485">
        <v>21</v>
      </c>
      <c r="C485" t="s">
        <v>2</v>
      </c>
      <c r="D485" s="2">
        <v>43363</v>
      </c>
      <c r="E485" s="5">
        <v>184.1</v>
      </c>
      <c r="F485">
        <v>1</v>
      </c>
      <c r="G485" s="5">
        <f t="shared" ref="G485" si="532">(+E485-E484)/E484*F484*100</f>
        <v>-0.87671232876712013</v>
      </c>
      <c r="H485" s="3">
        <f t="shared" ref="H485" si="533">I484*G485/100</f>
        <v>-18834.482810953166</v>
      </c>
      <c r="I485" s="3">
        <f t="shared" ref="I485" si="534">I484+H485</f>
        <v>2129473.7128134002</v>
      </c>
      <c r="J485" s="4"/>
      <c r="K485" s="4"/>
    </row>
    <row r="486" spans="1:12" x14ac:dyDescent="0.25">
      <c r="B486">
        <v>22</v>
      </c>
      <c r="C486" t="s">
        <v>1</v>
      </c>
      <c r="D486" s="2">
        <v>43377</v>
      </c>
      <c r="E486" s="5">
        <v>183.45</v>
      </c>
      <c r="F486" s="3">
        <v>-1</v>
      </c>
      <c r="G486" s="5">
        <f t="shared" ref="G486" si="535">(+E486-E485)/E485*F485*100</f>
        <v>-0.35306898424769462</v>
      </c>
      <c r="H486" s="3">
        <f t="shared" ref="H486" si="536">I485*G486/100</f>
        <v>-7518.5112076519417</v>
      </c>
      <c r="I486" s="3">
        <f t="shared" ref="I486" si="537">I485+H486</f>
        <v>2121955.2016057484</v>
      </c>
      <c r="J486" s="4"/>
      <c r="K486" s="4"/>
    </row>
    <row r="487" spans="1:12" x14ac:dyDescent="0.25">
      <c r="B487">
        <v>23</v>
      </c>
      <c r="C487" t="s">
        <v>2</v>
      </c>
      <c r="D487" s="2">
        <v>43404</v>
      </c>
      <c r="E487" s="5">
        <v>170.35</v>
      </c>
      <c r="F487">
        <v>1</v>
      </c>
      <c r="G487" s="5">
        <f t="shared" ref="G487" si="538">(+E487-E486)/E486*F486*100</f>
        <v>7.1409103297901302</v>
      </c>
      <c r="H487" s="3">
        <f t="shared" ref="H487" si="539">I486*G487/100</f>
        <v>151526.91818498386</v>
      </c>
      <c r="I487" s="3">
        <f t="shared" ref="I487" si="540">I486+H487</f>
        <v>2273482.1197907324</v>
      </c>
      <c r="J487" s="4"/>
      <c r="K487" s="4"/>
    </row>
    <row r="488" spans="1:12" x14ac:dyDescent="0.25">
      <c r="B488">
        <v>24</v>
      </c>
      <c r="C488" t="s">
        <v>1</v>
      </c>
      <c r="D488" s="2">
        <v>43413</v>
      </c>
      <c r="E488" s="5">
        <v>170.5</v>
      </c>
      <c r="F488">
        <v>-1</v>
      </c>
      <c r="G488" s="5">
        <f t="shared" ref="G488" si="541">(+E488-E487)/E487*F487*100</f>
        <v>8.8054006457297149E-2</v>
      </c>
      <c r="H488" s="3">
        <f t="shared" ref="H488" si="542">I487*G488/100</f>
        <v>2001.8920925660277</v>
      </c>
      <c r="I488" s="3">
        <f t="shared" ref="I488" si="543">I487+H488</f>
        <v>2275484.0118832984</v>
      </c>
      <c r="J488" s="4"/>
      <c r="K488" s="4"/>
    </row>
    <row r="489" spans="1:12" x14ac:dyDescent="0.25">
      <c r="B489">
        <v>25</v>
      </c>
      <c r="C489" t="s">
        <v>2</v>
      </c>
      <c r="D489" s="2">
        <v>43432</v>
      </c>
      <c r="E489" s="5">
        <v>164.5</v>
      </c>
      <c r="F489">
        <v>1</v>
      </c>
      <c r="G489" s="5">
        <f t="shared" ref="G489" si="544">(+E489-E488)/E488*F488*100</f>
        <v>3.519061583577713</v>
      </c>
      <c r="H489" s="3">
        <f t="shared" ref="H489" si="545">I488*G489/100</f>
        <v>80075.683702638082</v>
      </c>
      <c r="I489" s="3">
        <f t="shared" ref="I489" si="546">I488+H489</f>
        <v>2355559.6955859363</v>
      </c>
      <c r="J489" s="4"/>
      <c r="K489" s="4"/>
    </row>
    <row r="490" spans="1:12" x14ac:dyDescent="0.25">
      <c r="B490">
        <v>26</v>
      </c>
      <c r="C490" t="s">
        <v>1</v>
      </c>
      <c r="D490" s="2">
        <v>43440</v>
      </c>
      <c r="E490" s="5">
        <v>162.5</v>
      </c>
      <c r="F490">
        <v>-1</v>
      </c>
      <c r="G490" s="5">
        <f t="shared" ref="G490" si="547">(+E490-E489)/E489*F489*100</f>
        <v>-1.21580547112462</v>
      </c>
      <c r="H490" s="3">
        <f t="shared" ref="H490" si="548">I489*G490/100</f>
        <v>-28639.023654540255</v>
      </c>
      <c r="I490" s="3">
        <f t="shared" ref="I490" si="549">I489+H490</f>
        <v>2326920.6719313962</v>
      </c>
    </row>
    <row r="491" spans="1:12" x14ac:dyDescent="0.25">
      <c r="B491">
        <v>27</v>
      </c>
      <c r="C491" t="s">
        <v>2</v>
      </c>
      <c r="D491" s="2">
        <v>43446</v>
      </c>
      <c r="E491" s="5">
        <v>166.5</v>
      </c>
      <c r="F491">
        <v>1</v>
      </c>
      <c r="G491" s="5">
        <f t="shared" ref="G491" si="550">(+E491-E490)/E490*F490*100</f>
        <v>-2.4615384615384617</v>
      </c>
      <c r="H491" s="3">
        <f t="shared" ref="H491" si="551">I490*G491/100</f>
        <v>-57278.047309080532</v>
      </c>
      <c r="I491" s="3">
        <f t="shared" ref="I491" si="552">I490+H491</f>
        <v>2269642.6246223156</v>
      </c>
      <c r="J491" s="4"/>
      <c r="K491" s="4"/>
    </row>
    <row r="492" spans="1:12" x14ac:dyDescent="0.25">
      <c r="B492">
        <v>28</v>
      </c>
      <c r="C492" t="s">
        <v>1</v>
      </c>
      <c r="D492" s="2">
        <v>43448</v>
      </c>
      <c r="E492" s="5">
        <v>162.5</v>
      </c>
      <c r="F492">
        <v>-1</v>
      </c>
      <c r="G492" s="5">
        <f t="shared" ref="G492" si="553">(+E492-E491)/E491*F491*100</f>
        <v>-2.4024024024024024</v>
      </c>
      <c r="H492" s="3">
        <f t="shared" ref="H492" si="554">I491*G492/100</f>
        <v>-54525.948939875445</v>
      </c>
      <c r="I492" s="3">
        <f t="shared" ref="I492" si="555">I491+H492</f>
        <v>2215116.6756824404</v>
      </c>
      <c r="J492" s="4"/>
      <c r="K492" s="4"/>
    </row>
    <row r="493" spans="1:12" x14ac:dyDescent="0.25">
      <c r="B493" t="s">
        <v>25</v>
      </c>
      <c r="D493" s="2">
        <v>43465</v>
      </c>
      <c r="E493" s="5">
        <v>154.26</v>
      </c>
      <c r="F493">
        <v>-1</v>
      </c>
      <c r="G493" s="5">
        <f t="shared" ref="G493" si="556">(+E493-E492)/E492*F492*100</f>
        <v>5.070769230769236</v>
      </c>
      <c r="H493" s="3">
        <f t="shared" ref="H493" si="557">I492*G493/100</f>
        <v>112323.45481614355</v>
      </c>
      <c r="I493" s="3">
        <f t="shared" ref="I493" si="558">I492+H493</f>
        <v>2327440.1304985839</v>
      </c>
      <c r="J493" s="4">
        <f>(I493-I464)/I464*100</f>
        <v>38.505640122698871</v>
      </c>
      <c r="K493" s="4">
        <f>(E493-E464)/E464*100</f>
        <v>-0.59285990462689508</v>
      </c>
      <c r="L493">
        <v>25.2</v>
      </c>
    </row>
    <row r="494" spans="1:12" x14ac:dyDescent="0.25">
      <c r="A494" s="1">
        <v>2019</v>
      </c>
      <c r="B494">
        <v>1</v>
      </c>
      <c r="C494" t="s">
        <v>2</v>
      </c>
      <c r="D494" s="2">
        <v>43467</v>
      </c>
      <c r="E494" s="5">
        <v>155.19999999999999</v>
      </c>
      <c r="F494">
        <v>1</v>
      </c>
      <c r="G494" s="5">
        <f t="shared" ref="G494" si="559">(+E494-E493)/E493*F493*100</f>
        <v>-0.60936081939582376</v>
      </c>
      <c r="H494" s="3">
        <f t="shared" ref="H494" si="560">I493*G494/100</f>
        <v>-14182.5082501534</v>
      </c>
      <c r="I494" s="3">
        <f t="shared" ref="I494" si="561">I493+H494</f>
        <v>2313257.6222484303</v>
      </c>
    </row>
    <row r="495" spans="1:12" x14ac:dyDescent="0.25">
      <c r="B495">
        <v>2</v>
      </c>
      <c r="C495" t="s">
        <v>1</v>
      </c>
      <c r="D495" s="2">
        <v>42033</v>
      </c>
      <c r="E495" s="5">
        <v>161.15</v>
      </c>
      <c r="F495">
        <v>-1</v>
      </c>
      <c r="G495" s="5">
        <f t="shared" ref="G495" si="562">(+E495-E494)/E494*F494*100</f>
        <v>3.8337628865979494</v>
      </c>
      <c r="H495" s="3">
        <f t="shared" ref="H495" si="563">I494*G495/100</f>
        <v>88684.812193158505</v>
      </c>
      <c r="I495" s="3">
        <f t="shared" ref="I495" si="564">I494+H495</f>
        <v>2401942.4344415888</v>
      </c>
      <c r="J495" s="4"/>
      <c r="K495" s="4"/>
    </row>
    <row r="496" spans="1:12" x14ac:dyDescent="0.25">
      <c r="B496">
        <v>3</v>
      </c>
      <c r="C496" t="s">
        <v>2</v>
      </c>
      <c r="D496" s="2">
        <v>43495</v>
      </c>
      <c r="E496" s="5">
        <v>165</v>
      </c>
      <c r="F496">
        <v>1</v>
      </c>
      <c r="G496" s="5">
        <f t="shared" ref="G496" si="565">(+E496-E495)/E495*F495*100</f>
        <v>-2.3890784982935118</v>
      </c>
      <c r="H496" s="3">
        <f t="shared" ref="H496" si="566">I495*G496/100</f>
        <v>-57384.290242631731</v>
      </c>
      <c r="I496" s="3">
        <f t="shared" ref="I496" si="567">I495+H496</f>
        <v>2344558.1441989569</v>
      </c>
      <c r="J496" s="4"/>
      <c r="K496" s="4"/>
    </row>
    <row r="497" spans="2:11" x14ac:dyDescent="0.25">
      <c r="B497">
        <v>4</v>
      </c>
      <c r="C497" t="s">
        <v>1</v>
      </c>
      <c r="D497" s="2">
        <v>43531</v>
      </c>
      <c r="E497" s="5">
        <v>172</v>
      </c>
      <c r="F497">
        <v>-1</v>
      </c>
      <c r="G497" s="5">
        <f t="shared" ref="G497" si="568">(+E497-E496)/E496*F496*100</f>
        <v>4.2424242424242431</v>
      </c>
      <c r="H497" s="3">
        <f t="shared" ref="H497" si="569">I496*G497/100</f>
        <v>99466.103087228505</v>
      </c>
      <c r="I497" s="3">
        <f t="shared" ref="I497" si="570">I496+H497</f>
        <v>2444024.2472861856</v>
      </c>
      <c r="J497" s="4"/>
      <c r="K497" s="4"/>
    </row>
    <row r="498" spans="2:11" x14ac:dyDescent="0.25">
      <c r="B498">
        <v>5</v>
      </c>
      <c r="C498" t="s">
        <v>2</v>
      </c>
      <c r="D498" s="2">
        <v>43535</v>
      </c>
      <c r="E498" s="5">
        <v>172.6</v>
      </c>
      <c r="F498">
        <v>1</v>
      </c>
      <c r="G498" s="5">
        <f t="shared" ref="G498" si="571">(+E498-E497)/E497*F497*100</f>
        <v>-0.34883720930232226</v>
      </c>
      <c r="H498" s="3">
        <f t="shared" ref="H498" si="572">I497*G498/100</f>
        <v>-8525.6659789052173</v>
      </c>
      <c r="I498" s="3">
        <f t="shared" ref="I498" si="573">I497+H498</f>
        <v>2435498.5813072803</v>
      </c>
      <c r="J498" s="4"/>
      <c r="K498" s="4"/>
    </row>
    <row r="499" spans="2:11" x14ac:dyDescent="0.25">
      <c r="B499">
        <v>6</v>
      </c>
      <c r="C499" t="s">
        <v>1</v>
      </c>
      <c r="D499" s="2">
        <v>43551</v>
      </c>
      <c r="E499" s="5">
        <v>177.5</v>
      </c>
      <c r="F499">
        <v>-1</v>
      </c>
      <c r="G499" s="5">
        <f t="shared" ref="G499" si="574">(+E499-E498)/E498*F498*100</f>
        <v>2.8389339513325642</v>
      </c>
      <c r="H499" s="3">
        <f t="shared" ref="H499" si="575">I498*G499/100</f>
        <v>69142.196108955322</v>
      </c>
      <c r="I499" s="3">
        <f t="shared" ref="I499" si="576">I498+H499</f>
        <v>2504640.7774162358</v>
      </c>
      <c r="J499" s="4"/>
      <c r="K499" s="4"/>
    </row>
    <row r="500" spans="2:11" x14ac:dyDescent="0.25">
      <c r="B500">
        <v>7</v>
      </c>
      <c r="C500" t="s">
        <v>2</v>
      </c>
      <c r="D500" s="2">
        <v>43553</v>
      </c>
      <c r="E500" s="5">
        <v>179</v>
      </c>
      <c r="F500">
        <v>1</v>
      </c>
      <c r="G500" s="5">
        <f t="shared" ref="G500" si="577">(+E500-E499)/E499*F499*100</f>
        <v>-0.84507042253521114</v>
      </c>
      <c r="H500" s="3">
        <f t="shared" ref="H500" si="578">I499*G500/100</f>
        <v>-21165.97840070058</v>
      </c>
      <c r="I500" s="3">
        <f t="shared" ref="I500" si="579">I499+H500</f>
        <v>2483474.799015535</v>
      </c>
      <c r="J500" s="4"/>
      <c r="K500" s="4"/>
    </row>
    <row r="501" spans="2:11" x14ac:dyDescent="0.25">
      <c r="B501">
        <v>8</v>
      </c>
      <c r="C501" t="s">
        <v>1</v>
      </c>
      <c r="D501" s="2">
        <v>43587</v>
      </c>
      <c r="E501" s="5">
        <v>187.8</v>
      </c>
      <c r="F501">
        <v>-1</v>
      </c>
      <c r="G501" s="5">
        <f t="shared" ref="G501" si="580">(+E501-E500)/E500*F500*100</f>
        <v>4.9162011173184421</v>
      </c>
      <c r="H501" s="3">
        <f t="shared" ref="H501" si="581">I500*G501/100</f>
        <v>122092.61581752368</v>
      </c>
      <c r="I501" s="3">
        <f t="shared" ref="I501" si="582">I500+H501</f>
        <v>2605567.4148330586</v>
      </c>
      <c r="J501" s="4"/>
      <c r="K501" s="4"/>
    </row>
    <row r="502" spans="2:11" x14ac:dyDescent="0.25">
      <c r="B502">
        <v>9</v>
      </c>
      <c r="C502" t="s">
        <v>2</v>
      </c>
      <c r="D502" s="2">
        <v>43588</v>
      </c>
      <c r="E502" s="5">
        <v>189.5</v>
      </c>
      <c r="F502">
        <v>1</v>
      </c>
      <c r="G502" s="5">
        <f t="shared" ref="G502" si="583">(+E502-E501)/E501*F501*100</f>
        <v>-0.90521831735888636</v>
      </c>
      <c r="H502" s="3">
        <f t="shared" ref="H502" si="584">I501*G502/100</f>
        <v>-23586.073510203249</v>
      </c>
      <c r="I502" s="3">
        <f t="shared" ref="I502" si="585">I501+H502</f>
        <v>2581981.3413228556</v>
      </c>
      <c r="J502" s="4"/>
      <c r="K502" s="4"/>
    </row>
    <row r="503" spans="2:11" x14ac:dyDescent="0.25">
      <c r="B503">
        <v>10</v>
      </c>
      <c r="C503" t="s">
        <v>1</v>
      </c>
      <c r="D503" s="2">
        <v>43592</v>
      </c>
      <c r="E503" s="5">
        <v>187</v>
      </c>
      <c r="F503">
        <v>-1</v>
      </c>
      <c r="G503" s="5">
        <f t="shared" ref="G503" si="586">(+E503-E502)/E502*F502*100</f>
        <v>-1.3192612137203166</v>
      </c>
      <c r="H503" s="3">
        <f t="shared" ref="H503" si="587">I502*G503/100</f>
        <v>-34063.078381568012</v>
      </c>
      <c r="I503" s="3">
        <f t="shared" ref="I503" si="588">I502+H503</f>
        <v>2547918.2629412874</v>
      </c>
      <c r="J503" s="4"/>
      <c r="K503" s="4"/>
    </row>
    <row r="504" spans="2:11" x14ac:dyDescent="0.25">
      <c r="B504">
        <v>11</v>
      </c>
      <c r="C504" t="s">
        <v>2</v>
      </c>
      <c r="D504" s="2">
        <v>43600</v>
      </c>
      <c r="E504" s="5">
        <v>185</v>
      </c>
      <c r="F504">
        <v>1</v>
      </c>
      <c r="G504" s="5">
        <f t="shared" ref="G504" si="589">(+E504-E503)/E503*F503*100</f>
        <v>1.0695187165775399</v>
      </c>
      <c r="H504" s="3">
        <f t="shared" ref="H504" si="590">I503*G504/100</f>
        <v>27250.462705254406</v>
      </c>
      <c r="I504" s="3">
        <f t="shared" ref="I504" si="591">I503+H504</f>
        <v>2575168.7256465419</v>
      </c>
      <c r="J504" s="4"/>
      <c r="K504" s="4"/>
    </row>
    <row r="505" spans="2:11" x14ac:dyDescent="0.25">
      <c r="B505">
        <v>12</v>
      </c>
      <c r="C505" t="s">
        <v>1</v>
      </c>
      <c r="D505" s="2">
        <v>43605</v>
      </c>
      <c r="E505" s="5">
        <v>180</v>
      </c>
      <c r="F505">
        <v>-1</v>
      </c>
      <c r="G505" s="5">
        <f t="shared" ref="G505" si="592">(+E505-E504)/E504*F504*100</f>
        <v>-2.7027027027027026</v>
      </c>
      <c r="H505" s="3">
        <f t="shared" ref="H505" si="593">I504*G505/100</f>
        <v>-69599.154747203836</v>
      </c>
      <c r="I505" s="3">
        <f t="shared" ref="I505" si="594">I504+H505</f>
        <v>2505569.570899338</v>
      </c>
      <c r="J505" s="4"/>
      <c r="K505" s="4"/>
    </row>
    <row r="506" spans="2:11" x14ac:dyDescent="0.25">
      <c r="B506">
        <v>13</v>
      </c>
      <c r="C506" t="s">
        <v>2</v>
      </c>
      <c r="D506" s="2">
        <v>43621</v>
      </c>
      <c r="E506" s="5">
        <v>175.7</v>
      </c>
      <c r="F506">
        <v>1</v>
      </c>
      <c r="G506" s="5">
        <f t="shared" ref="G506" si="595">(+E506-E505)/E505*F505*100</f>
        <v>2.3888888888888951</v>
      </c>
      <c r="H506" s="3">
        <f t="shared" ref="H506" si="596">I505*G506/100</f>
        <v>59855.27308259545</v>
      </c>
      <c r="I506" s="3">
        <f t="shared" ref="I506" si="597">I505+H506</f>
        <v>2565424.8439819333</v>
      </c>
      <c r="J506" s="4"/>
      <c r="K506" s="4"/>
    </row>
    <row r="507" spans="2:11" x14ac:dyDescent="0.25">
      <c r="B507">
        <v>14</v>
      </c>
      <c r="C507" t="s">
        <v>1</v>
      </c>
      <c r="D507" s="2">
        <v>43664</v>
      </c>
      <c r="E507" s="5">
        <v>191</v>
      </c>
      <c r="F507">
        <v>-1</v>
      </c>
      <c r="G507" s="5">
        <f t="shared" ref="G507" si="598">(+E507-E506)/E506*F506*100</f>
        <v>8.7080250426864048</v>
      </c>
      <c r="H507" s="3">
        <f t="shared" ref="H507" si="599">I506*G507/100</f>
        <v>223397.83786524538</v>
      </c>
      <c r="I507" s="3">
        <f t="shared" ref="I507" si="600">I506+H507</f>
        <v>2788822.6818471788</v>
      </c>
      <c r="J507" s="4"/>
      <c r="K507" s="4"/>
    </row>
    <row r="508" spans="2:11" x14ac:dyDescent="0.25">
      <c r="B508">
        <v>15</v>
      </c>
      <c r="C508" t="s">
        <v>2</v>
      </c>
      <c r="D508" s="2">
        <v>43665</v>
      </c>
      <c r="E508" s="5">
        <v>193.1</v>
      </c>
      <c r="F508">
        <v>1</v>
      </c>
      <c r="G508" s="5">
        <f t="shared" ref="G508" si="601">(+E508-E507)/E507*F507*100</f>
        <v>-1.099476439790573</v>
      </c>
      <c r="H508" s="3">
        <f t="shared" ref="H508" si="602">I507*G508/100</f>
        <v>-30662.44833444534</v>
      </c>
      <c r="I508" s="3">
        <f t="shared" ref="I508" si="603">I507+H508</f>
        <v>2758160.2335127336</v>
      </c>
      <c r="J508" s="4" t="s">
        <v>44</v>
      </c>
      <c r="K508" s="4"/>
    </row>
    <row r="509" spans="2:11" x14ac:dyDescent="0.25">
      <c r="B509">
        <v>16</v>
      </c>
      <c r="C509" t="s">
        <v>1</v>
      </c>
      <c r="D509" s="2">
        <v>43677</v>
      </c>
      <c r="E509" s="5">
        <v>192</v>
      </c>
      <c r="F509">
        <v>-1</v>
      </c>
      <c r="G509" s="5">
        <f t="shared" ref="G509" si="604">(+E509-E508)/E508*F508*100</f>
        <v>-0.56965302951838126</v>
      </c>
      <c r="H509" s="3">
        <f t="shared" ref="H509" si="605">I508*G509/100</f>
        <v>-15711.943329176547</v>
      </c>
      <c r="I509" s="3">
        <f t="shared" ref="I509" si="606">I508+H509</f>
        <v>2742448.2901835572</v>
      </c>
      <c r="J509" s="4"/>
      <c r="K509" s="4"/>
    </row>
    <row r="510" spans="2:11" x14ac:dyDescent="0.25">
      <c r="B510">
        <v>17</v>
      </c>
      <c r="C510" t="s">
        <v>2</v>
      </c>
      <c r="D510" s="2">
        <v>43678</v>
      </c>
      <c r="E510" s="5">
        <v>194.2</v>
      </c>
      <c r="F510">
        <v>1</v>
      </c>
      <c r="G510" s="5">
        <f t="shared" ref="G510" si="607">(+E510-E509)/E509*F509*100</f>
        <v>-1.1458333333333273</v>
      </c>
      <c r="H510" s="3">
        <f t="shared" ref="H510" si="608">I509*G510/100</f>
        <v>-31423.886658353094</v>
      </c>
      <c r="I510" s="3">
        <f t="shared" ref="I510" si="609">I509+H510</f>
        <v>2711024.4035252039</v>
      </c>
      <c r="J510" s="4"/>
      <c r="K510" s="4"/>
    </row>
    <row r="511" spans="2:11" x14ac:dyDescent="0.25">
      <c r="B511">
        <v>18</v>
      </c>
      <c r="C511" t="s">
        <v>1</v>
      </c>
      <c r="D511" s="2">
        <v>43678</v>
      </c>
      <c r="E511" s="5">
        <v>191</v>
      </c>
      <c r="F511">
        <v>-1</v>
      </c>
      <c r="G511" s="5">
        <f t="shared" ref="G511" si="610">(+E511-E510)/E510*F510*100</f>
        <v>-1.6477857878475741</v>
      </c>
      <c r="H511" s="3">
        <f t="shared" ref="H511" si="611">I510*G511/100</f>
        <v>-44671.874826367777</v>
      </c>
      <c r="I511" s="3">
        <f t="shared" ref="I511" si="612">I510+H511</f>
        <v>2666352.528698836</v>
      </c>
      <c r="J511" s="4"/>
      <c r="K511" s="4"/>
    </row>
    <row r="512" spans="2:11" x14ac:dyDescent="0.25">
      <c r="B512">
        <v>19</v>
      </c>
      <c r="C512" t="s">
        <v>2</v>
      </c>
      <c r="D512" s="2">
        <v>43698</v>
      </c>
      <c r="E512" s="5">
        <v>188.2</v>
      </c>
      <c r="F512">
        <v>1</v>
      </c>
      <c r="G512" s="5">
        <f t="shared" ref="G512" si="613">(+E512-E511)/E511*F511*100</f>
        <v>1.4659685863874405</v>
      </c>
      <c r="H512" s="3">
        <f t="shared" ref="H512" si="614">I511*G512/100</f>
        <v>39087.890473072097</v>
      </c>
      <c r="I512" s="3">
        <f t="shared" ref="I512" si="615">I511+H512</f>
        <v>2705440.4191719079</v>
      </c>
      <c r="J512" s="4"/>
      <c r="K512" s="4"/>
    </row>
    <row r="513" spans="1:12" x14ac:dyDescent="0.25">
      <c r="B513">
        <v>20</v>
      </c>
      <c r="C513" t="s">
        <v>1</v>
      </c>
      <c r="D513" s="2">
        <v>43700</v>
      </c>
      <c r="E513" s="5">
        <v>185.2</v>
      </c>
      <c r="F513">
        <v>-1</v>
      </c>
      <c r="G513" s="5">
        <f t="shared" ref="G513" si="616">(+E513-E512)/E512*F512*100</f>
        <v>-1.5940488841657812</v>
      </c>
      <c r="H513" s="3">
        <f t="shared" ref="H513" si="617">I512*G513/100</f>
        <v>-43126.042813579828</v>
      </c>
      <c r="I513" s="3">
        <f t="shared" ref="I513" si="618">I512+H513</f>
        <v>2662314.3763583279</v>
      </c>
      <c r="J513" s="4"/>
      <c r="K513" s="4"/>
    </row>
    <row r="514" spans="1:12" x14ac:dyDescent="0.25">
      <c r="B514">
        <v>21</v>
      </c>
      <c r="C514" t="s">
        <v>2</v>
      </c>
      <c r="D514" s="2">
        <v>43706</v>
      </c>
      <c r="E514" s="5">
        <v>188</v>
      </c>
      <c r="F514">
        <v>1</v>
      </c>
      <c r="G514" s="5">
        <f t="shared" ref="G514" si="619">(+E514-E513)/E513*F513*100</f>
        <v>-1.5118790496760321</v>
      </c>
      <c r="H514" s="3">
        <f t="shared" ref="H514" si="620">I513*G514/100</f>
        <v>-40250.973292674666</v>
      </c>
      <c r="I514" s="3">
        <f t="shared" ref="I514" si="621">I513+H514</f>
        <v>2622063.4030656531</v>
      </c>
      <c r="J514" s="4"/>
      <c r="K514" s="4"/>
    </row>
    <row r="515" spans="1:12" x14ac:dyDescent="0.25">
      <c r="B515">
        <v>22</v>
      </c>
      <c r="C515" t="s">
        <v>1</v>
      </c>
      <c r="D515" s="2">
        <v>43711</v>
      </c>
      <c r="E515" s="5">
        <v>186</v>
      </c>
      <c r="F515">
        <v>-1</v>
      </c>
      <c r="G515" s="5">
        <f t="shared" ref="G515" si="622">(+E515-E514)/E514*F514*100</f>
        <v>-1.0638297872340425</v>
      </c>
      <c r="H515" s="3">
        <f t="shared" ref="H515" si="623">I514*G515/100</f>
        <v>-27894.291521975028</v>
      </c>
      <c r="I515" s="3">
        <f t="shared" ref="I515" si="624">I514+H515</f>
        <v>2594169.1115436782</v>
      </c>
      <c r="J515" s="4"/>
      <c r="K515" s="4"/>
    </row>
    <row r="516" spans="1:12" x14ac:dyDescent="0.25">
      <c r="B516">
        <v>23</v>
      </c>
      <c r="C516" t="s">
        <v>2</v>
      </c>
      <c r="D516" s="2">
        <v>43713</v>
      </c>
      <c r="E516" s="5">
        <v>190.5</v>
      </c>
      <c r="F516">
        <v>1</v>
      </c>
      <c r="G516" s="5">
        <f t="shared" ref="G516" si="625">(+E516-E515)/E515*F515*100</f>
        <v>-2.4193548387096775</v>
      </c>
      <c r="H516" s="3">
        <f t="shared" ref="H516" si="626">I515*G516/100</f>
        <v>-62762.155924443825</v>
      </c>
      <c r="I516" s="3">
        <f t="shared" ref="I516" si="627">I515+H516</f>
        <v>2531406.9556192346</v>
      </c>
      <c r="J516" s="4"/>
      <c r="K516" s="4"/>
    </row>
    <row r="517" spans="1:12" x14ac:dyDescent="0.25">
      <c r="B517">
        <v>24</v>
      </c>
      <c r="C517" t="s">
        <v>1</v>
      </c>
      <c r="D517" s="2">
        <v>43728</v>
      </c>
      <c r="E517" s="5">
        <v>191.3</v>
      </c>
      <c r="F517">
        <v>-1</v>
      </c>
      <c r="G517" s="5">
        <f t="shared" ref="G517" si="628">(+E517-E516)/E516*F516*100</f>
        <v>0.41994750656168578</v>
      </c>
      <c r="H517" s="3">
        <f t="shared" ref="H517" si="629">I516*G517/100</f>
        <v>10630.580391052055</v>
      </c>
      <c r="I517" s="3">
        <f t="shared" ref="I517" si="630">I516+H517</f>
        <v>2542037.5360102868</v>
      </c>
      <c r="J517" s="4"/>
      <c r="K517" s="4"/>
    </row>
    <row r="518" spans="1:12" x14ac:dyDescent="0.25">
      <c r="B518">
        <v>25</v>
      </c>
      <c r="C518" t="s">
        <v>2</v>
      </c>
      <c r="D518" s="2">
        <v>43739</v>
      </c>
      <c r="E518" s="5">
        <v>190</v>
      </c>
      <c r="F518">
        <v>1</v>
      </c>
      <c r="G518" s="5">
        <f t="shared" ref="G518" si="631">(+E518-E517)/E517*F517*100</f>
        <v>0.67956089911134931</v>
      </c>
      <c r="H518" s="3">
        <f t="shared" ref="H518" si="632">I517*G518/100</f>
        <v>17274.693135459496</v>
      </c>
      <c r="I518" s="3">
        <f t="shared" ref="I518" si="633">I517+H518</f>
        <v>2559312.2291457462</v>
      </c>
      <c r="J518" s="4"/>
      <c r="K518" s="4"/>
    </row>
    <row r="519" spans="1:12" x14ac:dyDescent="0.25">
      <c r="B519">
        <v>26</v>
      </c>
      <c r="C519" t="s">
        <v>1</v>
      </c>
      <c r="D519" s="2">
        <v>43740</v>
      </c>
      <c r="E519" s="5">
        <v>185.5</v>
      </c>
      <c r="F519">
        <v>-1</v>
      </c>
      <c r="G519" s="5">
        <f t="shared" ref="G519" si="634">(+E519-E518)/E518*F518*100</f>
        <v>-2.3684210526315792</v>
      </c>
      <c r="H519" s="3">
        <f t="shared" ref="H519" si="635">I518*G519/100</f>
        <v>-60615.289637662412</v>
      </c>
      <c r="I519" s="3">
        <f t="shared" ref="I519" si="636">I518+H519</f>
        <v>2498696.9395080837</v>
      </c>
      <c r="J519" s="4"/>
      <c r="K519" s="4"/>
    </row>
    <row r="520" spans="1:12" x14ac:dyDescent="0.25">
      <c r="B520">
        <v>27</v>
      </c>
      <c r="C520" t="s">
        <v>2</v>
      </c>
      <c r="D520" s="2">
        <v>43749</v>
      </c>
      <c r="E520" s="5">
        <v>192</v>
      </c>
      <c r="F520">
        <v>1</v>
      </c>
      <c r="G520" s="5">
        <f t="shared" ref="G520" si="637">(+E520-E519)/E519*F519*100</f>
        <v>-3.5040431266846364</v>
      </c>
      <c r="H520" s="3">
        <f t="shared" ref="H520" si="638">I519*G520/100</f>
        <v>-87555.418365512378</v>
      </c>
      <c r="I520" s="3">
        <f t="shared" ref="I520" si="639">I519+H520</f>
        <v>2411141.5211425712</v>
      </c>
      <c r="J520" s="4"/>
      <c r="K520" s="4"/>
    </row>
    <row r="521" spans="1:12" x14ac:dyDescent="0.25">
      <c r="B521">
        <v>28</v>
      </c>
      <c r="C521" t="s">
        <v>1</v>
      </c>
      <c r="D521" s="2">
        <v>43801</v>
      </c>
      <c r="E521" s="5">
        <v>202</v>
      </c>
      <c r="F521">
        <v>-1</v>
      </c>
      <c r="G521" s="5">
        <f t="shared" ref="G521" si="640">(+E521-E520)/E520*F520*100</f>
        <v>5.2083333333333339</v>
      </c>
      <c r="H521" s="3">
        <f t="shared" ref="H521" si="641">I520*G521/100</f>
        <v>125580.28755950893</v>
      </c>
      <c r="I521" s="3">
        <f t="shared" ref="I521" si="642">I520+H521</f>
        <v>2536721.80870208</v>
      </c>
      <c r="J521" s="4"/>
      <c r="K521" s="4"/>
    </row>
    <row r="522" spans="1:12" x14ac:dyDescent="0.25">
      <c r="B522">
        <v>29</v>
      </c>
      <c r="C522" t="s">
        <v>2</v>
      </c>
      <c r="D522" s="2">
        <v>43805</v>
      </c>
      <c r="E522" s="5">
        <v>205</v>
      </c>
      <c r="F522">
        <v>1</v>
      </c>
      <c r="G522" s="5">
        <f t="shared" ref="G522" si="643">(+E522-E521)/E521*F521*100</f>
        <v>-1.4851485148514851</v>
      </c>
      <c r="H522" s="3">
        <f t="shared" ref="H522" si="644">I521*G522/100</f>
        <v>-37674.086267852668</v>
      </c>
      <c r="I522" s="3">
        <f t="shared" ref="I522" si="645">I521+H522</f>
        <v>2499047.7224342274</v>
      </c>
      <c r="J522" s="4"/>
      <c r="K522" s="4"/>
    </row>
    <row r="523" spans="1:12" x14ac:dyDescent="0.25">
      <c r="B523" t="s">
        <v>25</v>
      </c>
      <c r="D523" s="2">
        <v>43830</v>
      </c>
      <c r="E523" s="5">
        <v>212.61</v>
      </c>
      <c r="F523">
        <v>1</v>
      </c>
      <c r="G523" s="5">
        <f t="shared" ref="G523:G524" si="646">(+E523-E522)/E522*F522*100</f>
        <v>3.7121951219512264</v>
      </c>
      <c r="H523" s="3">
        <f t="shared" ref="H523:H524" si="647">I522*G523/100</f>
        <v>92769.527647436611</v>
      </c>
      <c r="I523" s="3">
        <f t="shared" ref="I523:I524" si="648">I522+H523</f>
        <v>2591817.250081664</v>
      </c>
      <c r="J523" s="4">
        <f>(I523-I493)/I493*100</f>
        <v>11.359137282145481</v>
      </c>
      <c r="K523" s="4">
        <f>(E523-E493)/E493*100</f>
        <v>37.825748735900447</v>
      </c>
      <c r="L523">
        <v>24.2</v>
      </c>
    </row>
    <row r="524" spans="1:12" x14ac:dyDescent="0.25">
      <c r="A524" s="1">
        <v>2020</v>
      </c>
      <c r="B524">
        <v>1</v>
      </c>
      <c r="C524" t="s">
        <v>1</v>
      </c>
      <c r="D524" s="2">
        <v>43857</v>
      </c>
      <c r="E524" s="5">
        <v>218.8</v>
      </c>
      <c r="F524">
        <v>-1</v>
      </c>
      <c r="G524" s="5">
        <f t="shared" si="646"/>
        <v>2.9114340811815049</v>
      </c>
      <c r="H524" s="3">
        <f t="shared" si="647"/>
        <v>75459.050740818842</v>
      </c>
      <c r="I524" s="3">
        <f t="shared" si="648"/>
        <v>2667276.3008224829</v>
      </c>
      <c r="J524" s="4"/>
      <c r="K524" s="4"/>
    </row>
    <row r="525" spans="1:12" x14ac:dyDescent="0.25">
      <c r="B525">
        <v>2</v>
      </c>
      <c r="C525" t="s">
        <v>2</v>
      </c>
      <c r="D525" s="2">
        <v>43864</v>
      </c>
      <c r="E525" s="5">
        <v>222</v>
      </c>
      <c r="F525">
        <v>1</v>
      </c>
      <c r="G525" s="5">
        <f t="shared" ref="G525" si="649">(+E525-E524)/E524*F524*100</f>
        <v>-1.4625228519195561</v>
      </c>
      <c r="H525" s="3">
        <f t="shared" ref="H525" si="650">I524*G525/100</f>
        <v>-39009.525423363411</v>
      </c>
      <c r="I525" s="3">
        <f t="shared" ref="I525" si="651">I524+H525</f>
        <v>2628266.7753991196</v>
      </c>
      <c r="J525" s="4"/>
      <c r="K525" s="4"/>
    </row>
    <row r="526" spans="1:12" x14ac:dyDescent="0.25">
      <c r="B526">
        <v>3</v>
      </c>
      <c r="C526" t="s">
        <v>1</v>
      </c>
      <c r="D526" s="2">
        <v>43882</v>
      </c>
      <c r="E526" s="5">
        <v>231.85</v>
      </c>
      <c r="F526">
        <v>-1</v>
      </c>
      <c r="G526" s="5">
        <f t="shared" ref="G526" si="652">(+E526-E525)/E525*F525*100</f>
        <v>4.4369369369369345</v>
      </c>
      <c r="H526" s="3">
        <f t="shared" ref="H526" si="653">I525*G526/100</f>
        <v>116614.53935892483</v>
      </c>
      <c r="I526" s="3">
        <f t="shared" ref="I526" si="654">I525+H526</f>
        <v>2744881.3147580442</v>
      </c>
      <c r="J526" s="4"/>
      <c r="K526" s="4"/>
    </row>
    <row r="527" spans="1:12" x14ac:dyDescent="0.25">
      <c r="B527">
        <v>4</v>
      </c>
      <c r="C527" t="s">
        <v>2</v>
      </c>
      <c r="D527" s="2">
        <v>43885</v>
      </c>
      <c r="E527" s="5">
        <v>222.5</v>
      </c>
      <c r="F527">
        <v>1</v>
      </c>
      <c r="G527" s="5">
        <f t="shared" ref="G527" si="655">(+E527-E526)/E526*F526*100</f>
        <v>4.0327798145352576</v>
      </c>
      <c r="H527" s="3">
        <f t="shared" ref="H527" si="656">I526*G527/100</f>
        <v>110695.0195945124</v>
      </c>
      <c r="I527" s="3">
        <f t="shared" ref="I527" si="657">I526+H527</f>
        <v>2855576.3343525566</v>
      </c>
      <c r="J527" s="4"/>
      <c r="K527" s="4"/>
    </row>
    <row r="528" spans="1:12" x14ac:dyDescent="0.25">
      <c r="B528">
        <v>5</v>
      </c>
      <c r="C528" t="s">
        <v>1</v>
      </c>
      <c r="D528" s="2">
        <v>43887</v>
      </c>
      <c r="E528" s="5">
        <v>216.67</v>
      </c>
      <c r="F528">
        <v>-1</v>
      </c>
      <c r="G528" s="5">
        <f t="shared" ref="G528" si="658">(+E528-E527)/E527*F527*100</f>
        <v>-2.6202247191011292</v>
      </c>
      <c r="H528" s="3">
        <f t="shared" ref="H528" si="659">I527*G528/100</f>
        <v>-74822.516985507595</v>
      </c>
      <c r="I528" s="3">
        <f t="shared" ref="I528" si="660">I527+H528</f>
        <v>2780753.8173670489</v>
      </c>
      <c r="J528" s="4"/>
      <c r="K528" s="4"/>
    </row>
    <row r="529" spans="2:12" x14ac:dyDescent="0.25">
      <c r="B529">
        <v>6</v>
      </c>
      <c r="C529" t="s">
        <v>2</v>
      </c>
      <c r="D529" s="2">
        <v>43915</v>
      </c>
      <c r="E529" s="5">
        <v>184.8</v>
      </c>
      <c r="F529">
        <v>1</v>
      </c>
      <c r="G529" s="5">
        <f t="shared" ref="G529" si="661">(+E529-E528)/E528*F528*100</f>
        <v>14.709004476854194</v>
      </c>
      <c r="H529" s="3">
        <f t="shared" ref="H529" si="662">I528*G529/100</f>
        <v>409021.20348681306</v>
      </c>
      <c r="I529" s="3">
        <f t="shared" ref="I529" si="663">I528+H529</f>
        <v>3189775.0208538622</v>
      </c>
      <c r="J529" s="4"/>
      <c r="K529" s="4"/>
    </row>
    <row r="530" spans="2:12" x14ac:dyDescent="0.25">
      <c r="B530">
        <v>7</v>
      </c>
      <c r="C530" t="s">
        <v>1</v>
      </c>
      <c r="D530" s="2">
        <v>43917</v>
      </c>
      <c r="E530" s="5">
        <v>186.93</v>
      </c>
      <c r="F530">
        <v>-1</v>
      </c>
      <c r="G530" s="5">
        <f t="shared" ref="G530" si="664">(+E530-E529)/E529*F529*100</f>
        <v>1.1525974025974</v>
      </c>
      <c r="H530" s="3">
        <f t="shared" ref="H530" si="665">I529*G530/100</f>
        <v>36765.264039062291</v>
      </c>
      <c r="I530" s="3">
        <f t="shared" ref="I530" si="666">I529+H530</f>
        <v>3226540.2848929246</v>
      </c>
      <c r="J530" s="4"/>
      <c r="K530" s="4"/>
    </row>
    <row r="531" spans="2:12" x14ac:dyDescent="0.25">
      <c r="B531">
        <v>8</v>
      </c>
      <c r="C531" t="s">
        <v>2</v>
      </c>
      <c r="D531" s="2">
        <v>43921</v>
      </c>
      <c r="E531" s="5">
        <v>193.4</v>
      </c>
      <c r="F531">
        <v>1</v>
      </c>
      <c r="G531" s="5">
        <f t="shared" ref="G531" si="667">(+E531-E530)/E530*F530*100</f>
        <v>-3.4611886802546401</v>
      </c>
      <c r="H531" s="3">
        <f t="shared" ref="H531" si="668">I530*G531/100</f>
        <v>-111676.64710456973</v>
      </c>
      <c r="I531" s="3">
        <f t="shared" ref="I531" si="669">I530+H531</f>
        <v>3114863.6377883549</v>
      </c>
      <c r="J531" s="4"/>
      <c r="K531" s="4"/>
    </row>
    <row r="532" spans="2:12" x14ac:dyDescent="0.25">
      <c r="B532">
        <v>9</v>
      </c>
      <c r="C532" t="s">
        <v>1</v>
      </c>
      <c r="D532" s="2">
        <v>43922</v>
      </c>
      <c r="E532" s="5">
        <v>187.35</v>
      </c>
      <c r="F532">
        <v>-1</v>
      </c>
      <c r="G532" s="5">
        <f t="shared" ref="G532" si="670">(+E532-E531)/E531*F531*100</f>
        <v>-3.1282316442606053</v>
      </c>
      <c r="H532" s="3">
        <f t="shared" ref="H532" si="671">I531*G532/100</f>
        <v>-97440.149992862367</v>
      </c>
      <c r="I532" s="3">
        <f t="shared" ref="I532" si="672">I531+H532</f>
        <v>3017423.4877954926</v>
      </c>
      <c r="J532" s="4"/>
      <c r="K532" s="4"/>
    </row>
    <row r="533" spans="2:12" x14ac:dyDescent="0.25">
      <c r="B533">
        <v>10</v>
      </c>
      <c r="C533" t="s">
        <v>2</v>
      </c>
      <c r="D533" s="2">
        <v>43927</v>
      </c>
      <c r="E533" s="5">
        <v>192.3</v>
      </c>
      <c r="F533">
        <v>1</v>
      </c>
      <c r="G533" s="5">
        <f t="shared" ref="G533" si="673">(+E533-E532)/E532*F532*100</f>
        <v>-2.6421136909527716</v>
      </c>
      <c r="H533" s="3">
        <f t="shared" ref="H533" si="674">I532*G533/100</f>
        <v>-79723.759085069352</v>
      </c>
      <c r="I533" s="3">
        <f t="shared" ref="I533" si="675">I532+H533</f>
        <v>2937699.7287104232</v>
      </c>
      <c r="J533" s="4"/>
      <c r="K533" s="4"/>
    </row>
    <row r="534" spans="2:12" x14ac:dyDescent="0.25">
      <c r="B534">
        <v>11</v>
      </c>
      <c r="C534" t="s">
        <v>1</v>
      </c>
      <c r="D534" s="2">
        <v>43952</v>
      </c>
      <c r="E534" s="5">
        <v>213.1</v>
      </c>
      <c r="F534">
        <v>-1</v>
      </c>
      <c r="G534" s="5">
        <f t="shared" ref="G534" si="676">(+E534-E533)/E533*F533*100</f>
        <v>10.816432657306283</v>
      </c>
      <c r="H534" s="3">
        <f t="shared" ref="H534" si="677">I533*G534/100</f>
        <v>317754.31282983231</v>
      </c>
      <c r="I534" s="3">
        <f t="shared" ref="I534" si="678">I533+H534</f>
        <v>3255454.0415402558</v>
      </c>
      <c r="J534" s="4"/>
      <c r="K534" s="4"/>
    </row>
    <row r="535" spans="2:12" x14ac:dyDescent="0.25">
      <c r="B535">
        <v>12</v>
      </c>
      <c r="C535" t="s">
        <v>2</v>
      </c>
      <c r="D535" s="2">
        <v>43957</v>
      </c>
      <c r="E535" s="5">
        <v>220.5</v>
      </c>
      <c r="F535">
        <v>1</v>
      </c>
      <c r="G535" s="5">
        <f t="shared" ref="G535" si="679">(+E535-E534)/E534*F534*100</f>
        <v>-3.4725480994838129</v>
      </c>
      <c r="H535" s="3">
        <f t="shared" ref="H535" si="680">I534*G535/100</f>
        <v>-113047.20744907513</v>
      </c>
      <c r="I535" s="3">
        <f t="shared" ref="I535" si="681">I534+H535</f>
        <v>3142406.8340911805</v>
      </c>
      <c r="J535" s="4"/>
      <c r="K535" s="4"/>
    </row>
    <row r="536" spans="2:12" x14ac:dyDescent="0.25">
      <c r="B536">
        <v>13</v>
      </c>
      <c r="C536" t="s">
        <v>1</v>
      </c>
      <c r="D536" s="2">
        <v>43964</v>
      </c>
      <c r="E536" s="5">
        <v>223.5</v>
      </c>
      <c r="F536">
        <v>-1</v>
      </c>
      <c r="G536" s="5">
        <f t="shared" ref="G536" si="682">(+E536-E535)/E535*F535*100</f>
        <v>1.3605442176870748</v>
      </c>
      <c r="H536" s="3">
        <f t="shared" ref="H536" si="683">I535*G536/100</f>
        <v>42753.834477431032</v>
      </c>
      <c r="I536" s="3">
        <f t="shared" ref="I536" si="684">I535+H536</f>
        <v>3185160.6685686116</v>
      </c>
      <c r="J536" s="4"/>
      <c r="K536" s="4"/>
    </row>
    <row r="537" spans="2:12" x14ac:dyDescent="0.25">
      <c r="B537">
        <v>14</v>
      </c>
      <c r="C537" t="s">
        <v>2</v>
      </c>
      <c r="D537" s="2">
        <v>43969</v>
      </c>
      <c r="E537" s="5">
        <v>226</v>
      </c>
      <c r="F537">
        <v>1</v>
      </c>
      <c r="G537" s="5">
        <f t="shared" ref="G537" si="685">(+E537-E536)/E536*F536*100</f>
        <v>-1.1185682326621924</v>
      </c>
      <c r="H537" s="3">
        <f t="shared" ref="H537" si="686">I536*G537/100</f>
        <v>-35628.195397859192</v>
      </c>
      <c r="I537" s="3">
        <f t="shared" ref="I537" si="687">I536+H537</f>
        <v>3149532.4731707526</v>
      </c>
      <c r="J537" s="4"/>
      <c r="K537" s="4"/>
    </row>
    <row r="538" spans="2:12" x14ac:dyDescent="0.25">
      <c r="B538">
        <v>15</v>
      </c>
      <c r="C538" t="s">
        <v>1</v>
      </c>
      <c r="D538" s="2">
        <v>43980</v>
      </c>
      <c r="E538" s="5">
        <v>230.3</v>
      </c>
      <c r="F538">
        <v>-1</v>
      </c>
      <c r="G538" s="5">
        <f t="shared" ref="G538" si="688">(+E538-E537)/E537*F537*100</f>
        <v>1.9026548672566423</v>
      </c>
      <c r="H538" s="3">
        <f t="shared" ref="H538" si="689">I537*G538/100</f>
        <v>59924.732896611829</v>
      </c>
      <c r="I538" s="3">
        <f t="shared" ref="I538" si="690">I537+H538</f>
        <v>3209457.2060673647</v>
      </c>
      <c r="J538" s="4"/>
      <c r="K538" s="4"/>
    </row>
    <row r="539" spans="2:12" x14ac:dyDescent="0.25">
      <c r="B539">
        <v>16</v>
      </c>
      <c r="C539" t="s">
        <v>2</v>
      </c>
      <c r="D539" s="2">
        <v>43987</v>
      </c>
      <c r="E539" s="5">
        <v>237.5</v>
      </c>
      <c r="F539">
        <v>1</v>
      </c>
      <c r="G539" s="5">
        <f t="shared" ref="G539" si="691">(+E539-E538)/E538*F538*100</f>
        <v>-3.1263569257490178</v>
      </c>
      <c r="H539" s="3">
        <f t="shared" ref="H539" si="692">I538*G539/100</f>
        <v>-100339.08764083798</v>
      </c>
      <c r="I539" s="3">
        <f t="shared" ref="I539" si="693">I538+H539</f>
        <v>3109118.1184265269</v>
      </c>
      <c r="J539" s="4"/>
      <c r="K539" s="4"/>
    </row>
    <row r="540" spans="2:12" x14ac:dyDescent="0.25">
      <c r="B540">
        <v>17</v>
      </c>
      <c r="C540" t="s">
        <v>1</v>
      </c>
      <c r="D540" s="2">
        <v>43993</v>
      </c>
      <c r="E540" s="5">
        <v>242.29</v>
      </c>
      <c r="F540">
        <v>-1</v>
      </c>
      <c r="G540" s="5">
        <f t="shared" ref="G540" si="694">(+E540-E539)/E539*F539*100</f>
        <v>2.0168421052631542</v>
      </c>
      <c r="H540" s="3">
        <f t="shared" ref="H540" si="695">I539*G540/100</f>
        <v>62706.003314791735</v>
      </c>
      <c r="I540" s="3">
        <f t="shared" ref="I540" si="696">I539+H540</f>
        <v>3171824.1217413186</v>
      </c>
      <c r="J540" s="4"/>
      <c r="K540" s="4"/>
    </row>
    <row r="541" spans="2:12" x14ac:dyDescent="0.25">
      <c r="B541">
        <v>18</v>
      </c>
      <c r="C541" t="s">
        <v>2</v>
      </c>
      <c r="D541" s="2">
        <v>44012</v>
      </c>
      <c r="E541" s="5">
        <v>242.8</v>
      </c>
      <c r="F541">
        <v>1</v>
      </c>
      <c r="G541" s="5">
        <f t="shared" ref="G541" si="697">(+E541-E540)/E540*F540*100</f>
        <v>-0.21049155970119254</v>
      </c>
      <c r="H541" s="3">
        <f t="shared" ref="H541" si="698">I540*G541/100</f>
        <v>-6676.4220648319542</v>
      </c>
      <c r="I541" s="3">
        <f t="shared" ref="I541" si="699">I540+H541</f>
        <v>3165147.6996764867</v>
      </c>
      <c r="J541" s="4"/>
      <c r="K541" s="4"/>
    </row>
    <row r="542" spans="2:12" x14ac:dyDescent="0.25">
      <c r="B542">
        <v>19</v>
      </c>
      <c r="C542" t="s">
        <v>1</v>
      </c>
      <c r="D542" s="2">
        <v>44035</v>
      </c>
      <c r="E542" s="5">
        <v>257.55</v>
      </c>
      <c r="F542">
        <v>-1</v>
      </c>
      <c r="G542" s="5">
        <f t="shared" ref="G542" si="700">(+E542-E541)/E541*F541*100</f>
        <v>6.07495881383855</v>
      </c>
      <c r="H542" s="3">
        <f t="shared" ref="H542" si="701">I541*G542/100</f>
        <v>192281.41915250485</v>
      </c>
      <c r="I542" s="3">
        <f t="shared" ref="I542" si="702">I541+H542</f>
        <v>3357429.1188289914</v>
      </c>
      <c r="J542" s="4"/>
      <c r="K542" s="4"/>
      <c r="L542" s="4"/>
    </row>
    <row r="543" spans="2:12" x14ac:dyDescent="0.25">
      <c r="B543">
        <v>20</v>
      </c>
      <c r="C543" t="s">
        <v>2</v>
      </c>
      <c r="D543" s="2">
        <v>44039</v>
      </c>
      <c r="E543" s="5">
        <v>259.39999999999998</v>
      </c>
      <c r="F543">
        <v>1</v>
      </c>
      <c r="G543" s="5">
        <f t="shared" ref="G543" si="703">(+E543-E542)/E542*F542*100</f>
        <v>-0.71830712483011683</v>
      </c>
      <c r="H543" s="3">
        <f t="shared" ref="H543" si="704">I542*G543/100</f>
        <v>-24116.652571669652</v>
      </c>
      <c r="I543" s="3">
        <f t="shared" ref="I543" si="705">I542+H543</f>
        <v>3333312.4662573216</v>
      </c>
      <c r="J543" s="4"/>
      <c r="K543" s="4"/>
      <c r="L543" s="4"/>
    </row>
    <row r="544" spans="2:12" x14ac:dyDescent="0.25">
      <c r="B544">
        <v>21</v>
      </c>
      <c r="C544" t="s">
        <v>1</v>
      </c>
      <c r="D544" s="2">
        <v>44078</v>
      </c>
      <c r="E544" s="5">
        <v>282</v>
      </c>
      <c r="F544">
        <v>-1</v>
      </c>
      <c r="G544" s="5">
        <f t="shared" ref="G544" si="706">(+E544-E543)/E543*F543*100</f>
        <v>8.7124132613724079</v>
      </c>
      <c r="H544" s="3">
        <f t="shared" ref="H544" si="707">I543*G544/100</f>
        <v>290411.95735318254</v>
      </c>
      <c r="I544" s="3">
        <f t="shared" ref="I544" si="708">I543+H544</f>
        <v>3623724.4236105043</v>
      </c>
      <c r="J544" s="4"/>
      <c r="K544" s="4"/>
      <c r="L544" s="4"/>
    </row>
    <row r="545" spans="1:12" x14ac:dyDescent="0.25">
      <c r="B545">
        <v>22</v>
      </c>
      <c r="C545" t="s">
        <v>2</v>
      </c>
      <c r="D545" s="2">
        <v>44096</v>
      </c>
      <c r="E545" s="5">
        <v>272.95</v>
      </c>
      <c r="F545">
        <v>1</v>
      </c>
      <c r="G545" s="5">
        <f t="shared" ref="G545" si="709">(+E545-E544)/E544*F544*100</f>
        <v>3.2092198581560325</v>
      </c>
      <c r="H545" s="3">
        <f t="shared" ref="H545" si="710">I544*G545/100</f>
        <v>116293.28380735853</v>
      </c>
      <c r="I545" s="3">
        <f t="shared" ref="I545" si="711">I544+H545</f>
        <v>3740017.707417863</v>
      </c>
      <c r="J545" s="4"/>
      <c r="K545" s="4"/>
      <c r="L545" s="4"/>
    </row>
    <row r="546" spans="1:12" x14ac:dyDescent="0.25">
      <c r="B546">
        <v>23</v>
      </c>
      <c r="C546" t="s">
        <v>1</v>
      </c>
      <c r="D546" s="2">
        <v>44123</v>
      </c>
      <c r="E546" s="5">
        <v>285.10000000000002</v>
      </c>
      <c r="F546">
        <v>-1</v>
      </c>
      <c r="G546" s="5">
        <f t="shared" ref="G546" si="712">(+E546-E545)/E545*F545*100</f>
        <v>4.4513647188129823</v>
      </c>
      <c r="H546" s="3">
        <f t="shared" ref="H546" si="713">I545*G546/100</f>
        <v>166481.82870535689</v>
      </c>
      <c r="I546" s="3">
        <f t="shared" ref="I546" si="714">I545+H546</f>
        <v>3906499.5361232199</v>
      </c>
      <c r="J546" s="4"/>
      <c r="K546" s="4"/>
      <c r="L546" s="4"/>
    </row>
    <row r="547" spans="1:12" x14ac:dyDescent="0.25">
      <c r="B547">
        <v>24</v>
      </c>
      <c r="C547" t="s">
        <v>2</v>
      </c>
      <c r="D547" s="2">
        <v>44138</v>
      </c>
      <c r="E547" s="5">
        <v>275.3</v>
      </c>
      <c r="F547">
        <v>1</v>
      </c>
      <c r="G547" s="5">
        <f t="shared" ref="G547" si="715">(+E547-E546)/E546*F546*100</f>
        <v>3.4373903893370783</v>
      </c>
      <c r="H547" s="3">
        <f t="shared" ref="H547" si="716">I546*G547/100</f>
        <v>134281.63961419711</v>
      </c>
      <c r="I547" s="3">
        <f t="shared" ref="I547" si="717">I546+H547</f>
        <v>4040781.1757374168</v>
      </c>
      <c r="J547" s="4"/>
      <c r="K547" s="4"/>
      <c r="L547" s="4"/>
    </row>
    <row r="548" spans="1:12" x14ac:dyDescent="0.25">
      <c r="B548">
        <v>25</v>
      </c>
      <c r="C548" t="s">
        <v>1</v>
      </c>
      <c r="D548" s="2">
        <v>44176</v>
      </c>
      <c r="E548" s="5">
        <v>299.60000000000002</v>
      </c>
      <c r="F548">
        <v>-1</v>
      </c>
      <c r="G548" s="5">
        <f t="shared" ref="G548" si="718">(+E548-E547)/E547*F547*100</f>
        <v>8.8267344714856559</v>
      </c>
      <c r="H548" s="3">
        <f t="shared" ref="H548" si="719">I547*G548/100</f>
        <v>356669.02495611797</v>
      </c>
      <c r="I548" s="3">
        <f t="shared" ref="I548" si="720">I547+H548</f>
        <v>4397450.2006935347</v>
      </c>
      <c r="J548" s="4"/>
      <c r="K548" s="4"/>
      <c r="L548" s="4"/>
    </row>
    <row r="549" spans="1:12" x14ac:dyDescent="0.25">
      <c r="B549">
        <v>26</v>
      </c>
      <c r="C549" t="s">
        <v>2</v>
      </c>
      <c r="D549" s="2">
        <v>44179</v>
      </c>
      <c r="E549" s="5">
        <v>305.8</v>
      </c>
      <c r="F549">
        <v>1</v>
      </c>
      <c r="G549" s="5">
        <f t="shared" ref="G549" si="721">(+E549-E548)/E548*F548*100</f>
        <v>-2.0694259012015981</v>
      </c>
      <c r="H549" s="3">
        <f t="shared" ref="H549" si="722">I548*G549/100</f>
        <v>-91001.973445593656</v>
      </c>
      <c r="I549" s="3">
        <f t="shared" ref="I549" si="723">I548+H549</f>
        <v>4306448.2272479413</v>
      </c>
      <c r="J549" s="4"/>
      <c r="K549" s="4"/>
      <c r="L549" s="4"/>
    </row>
    <row r="550" spans="1:12" x14ac:dyDescent="0.25">
      <c r="B550" t="s">
        <v>25</v>
      </c>
      <c r="D550" s="2">
        <v>44196</v>
      </c>
      <c r="E550" s="5">
        <v>313.74</v>
      </c>
      <c r="F550">
        <v>1</v>
      </c>
      <c r="G550" s="5">
        <f t="shared" ref="G550:G551" si="724">(+E550-E549)/E549*F549*100</f>
        <v>2.5964682799215164</v>
      </c>
      <c r="H550" s="3">
        <f t="shared" ref="H550:H551" si="725">I549*G550/100</f>
        <v>111815.56221173525</v>
      </c>
      <c r="I550" s="3">
        <f t="shared" ref="I550:I551" si="726">I549+H550</f>
        <v>4418263.7894596765</v>
      </c>
      <c r="J550" s="4">
        <f>(I550-I523)/I523*100</f>
        <v>70.469726957811702</v>
      </c>
      <c r="K550" s="4">
        <f>(E550-E523)/E523*100</f>
        <v>47.565965852970223</v>
      </c>
      <c r="L550" s="4">
        <v>26.7</v>
      </c>
    </row>
    <row r="551" spans="1:12" x14ac:dyDescent="0.25">
      <c r="A551" s="1">
        <v>2021</v>
      </c>
      <c r="B551">
        <v>1</v>
      </c>
      <c r="C551" t="s">
        <v>1</v>
      </c>
      <c r="D551" s="2">
        <v>44200</v>
      </c>
      <c r="E551" s="5">
        <v>310.25</v>
      </c>
      <c r="F551">
        <v>-1</v>
      </c>
      <c r="G551" s="5">
        <f t="shared" si="724"/>
        <v>-1.1123860521450912</v>
      </c>
      <c r="H551" s="3">
        <f t="shared" si="725"/>
        <v>-49148.150140926606</v>
      </c>
      <c r="I551" s="3">
        <f t="shared" si="726"/>
        <v>4369115.6393187502</v>
      </c>
    </row>
    <row r="552" spans="1:12" x14ac:dyDescent="0.25">
      <c r="B552">
        <v>2</v>
      </c>
      <c r="C552" t="s">
        <v>2</v>
      </c>
      <c r="D552" s="2">
        <v>44202</v>
      </c>
      <c r="E552" s="5">
        <v>311.2</v>
      </c>
      <c r="F552">
        <v>1</v>
      </c>
      <c r="G552" s="5">
        <f t="shared" ref="G552" si="727">(+E552-E551)/E551*F551*100</f>
        <v>-0.30620467365027837</v>
      </c>
      <c r="H552" s="3">
        <f t="shared" ref="H552" si="728">I551*G552/100</f>
        <v>-13378.436284779253</v>
      </c>
      <c r="I552" s="3">
        <f t="shared" ref="I552" si="729">I551+H552</f>
        <v>4355737.2030339707</v>
      </c>
      <c r="J552" s="4"/>
      <c r="K552" s="4"/>
    </row>
    <row r="553" spans="1:12" x14ac:dyDescent="0.25">
      <c r="B553">
        <v>3</v>
      </c>
      <c r="C553" t="s">
        <v>1</v>
      </c>
      <c r="D553" s="2">
        <v>44223</v>
      </c>
      <c r="E553" s="5">
        <v>324.39999999999998</v>
      </c>
      <c r="F553">
        <v>-1</v>
      </c>
      <c r="G553" s="5">
        <f t="shared" ref="G553" si="730">(+E553-E552)/E552*F552*100</f>
        <v>4.2416452442159347</v>
      </c>
      <c r="H553" s="3">
        <f t="shared" ref="H553" si="731">I552*G553/100</f>
        <v>184754.91992303458</v>
      </c>
      <c r="I553" s="3">
        <f t="shared" ref="I553" si="732">I552+H553</f>
        <v>4540492.1229570052</v>
      </c>
      <c r="J553" s="4"/>
      <c r="K553" s="4"/>
    </row>
    <row r="554" spans="1:12" x14ac:dyDescent="0.25">
      <c r="B554">
        <v>4</v>
      </c>
      <c r="C554" t="s">
        <v>2</v>
      </c>
      <c r="D554" s="2">
        <v>44228</v>
      </c>
      <c r="E554" s="5">
        <v>323.2</v>
      </c>
      <c r="F554">
        <v>1</v>
      </c>
      <c r="G554" s="5">
        <f t="shared" ref="G554" si="733">(+E554-E553)/E553*F553*100</f>
        <v>0.36991368680640835</v>
      </c>
      <c r="H554" s="3">
        <f t="shared" ref="H554" si="734">I553*G554/100</f>
        <v>16795.901811184816</v>
      </c>
      <c r="I554" s="3">
        <f t="shared" ref="I554" si="735">I553+H554</f>
        <v>4557288.0247681895</v>
      </c>
      <c r="J554" s="4"/>
      <c r="K554" s="4"/>
    </row>
    <row r="555" spans="1:12" x14ac:dyDescent="0.25">
      <c r="B555">
        <v>5</v>
      </c>
      <c r="C555" t="s">
        <v>1</v>
      </c>
      <c r="D555" s="2">
        <v>44245</v>
      </c>
      <c r="E555" s="5">
        <v>329</v>
      </c>
      <c r="F555">
        <v>-1</v>
      </c>
      <c r="G555" s="5">
        <f t="shared" ref="G555" si="736">(+E555-E554)/E554*F554*100</f>
        <v>1.7945544554455481</v>
      </c>
      <c r="H555" s="3">
        <f t="shared" ref="H555" si="737">I554*G555/100</f>
        <v>81783.015295963953</v>
      </c>
      <c r="I555" s="3">
        <f t="shared" ref="I555" si="738">I554+H555</f>
        <v>4639071.0400641533</v>
      </c>
      <c r="J555" s="4"/>
      <c r="K555" s="4"/>
    </row>
    <row r="556" spans="1:12" x14ac:dyDescent="0.25">
      <c r="B556">
        <v>6</v>
      </c>
      <c r="C556" t="s">
        <v>2</v>
      </c>
      <c r="D556" s="2">
        <v>44251</v>
      </c>
      <c r="E556" s="5">
        <v>321.89999999999998</v>
      </c>
      <c r="F556">
        <v>1</v>
      </c>
      <c r="G556" s="5">
        <f t="shared" ref="G556" si="739">(+E556-E555)/E555*F555*100</f>
        <v>2.1580547112462076</v>
      </c>
      <c r="H556" s="3">
        <f t="shared" ref="H556" si="740">I555*G556/100</f>
        <v>100113.69113816292</v>
      </c>
      <c r="I556" s="3">
        <f t="shared" ref="I556" si="741">I555+H556</f>
        <v>4739184.7312023165</v>
      </c>
      <c r="J556" s="4"/>
      <c r="K556" s="4"/>
    </row>
    <row r="557" spans="1:12" x14ac:dyDescent="0.25">
      <c r="B557">
        <v>7</v>
      </c>
      <c r="C557" t="s">
        <v>1</v>
      </c>
      <c r="D557" s="2">
        <v>44259</v>
      </c>
      <c r="E557" s="5">
        <v>307</v>
      </c>
      <c r="F557">
        <v>-1</v>
      </c>
      <c r="G557" s="5">
        <f t="shared" ref="G557" si="742">(+E557-E556)/E556*F556*100</f>
        <v>-4.6287666977322086</v>
      </c>
      <c r="H557" s="3">
        <f t="shared" ref="H557" si="743">I556*G557/100</f>
        <v>-219365.80458190251</v>
      </c>
      <c r="I557" s="3">
        <f t="shared" ref="I557" si="744">I556+H557</f>
        <v>4519818.9266204135</v>
      </c>
      <c r="J557" s="4"/>
      <c r="K557" s="4"/>
    </row>
    <row r="558" spans="1:12" x14ac:dyDescent="0.25">
      <c r="B558">
        <v>8</v>
      </c>
      <c r="C558" t="s">
        <v>2</v>
      </c>
      <c r="D558" s="2">
        <v>44260</v>
      </c>
      <c r="E558" s="5">
        <v>299.10000000000002</v>
      </c>
      <c r="F558">
        <v>1</v>
      </c>
      <c r="G558" s="5">
        <f t="shared" ref="G558" si="745">(+E558-E557)/E557*F557*100</f>
        <v>2.573289902280123</v>
      </c>
      <c r="H558" s="3">
        <f t="shared" ref="H558" si="746">I557*G558/100</f>
        <v>116308.04404006894</v>
      </c>
      <c r="I558" s="3">
        <f t="shared" ref="I558" si="747">I557+H558</f>
        <v>4636126.9706604825</v>
      </c>
      <c r="J558" s="4"/>
      <c r="K558" s="4"/>
    </row>
    <row r="559" spans="1:12" x14ac:dyDescent="0.25">
      <c r="B559">
        <v>9</v>
      </c>
      <c r="C559" t="s">
        <v>1</v>
      </c>
      <c r="D559" s="2">
        <v>44274</v>
      </c>
      <c r="E559" s="5">
        <v>311.39999999999998</v>
      </c>
      <c r="F559">
        <v>-1</v>
      </c>
      <c r="G559" s="5">
        <f t="shared" ref="G559" si="748">(+E559-E558)/E558*F558*100</f>
        <v>4.1123370110330839</v>
      </c>
      <c r="H559" s="3">
        <f t="shared" ref="H559" si="749">I558*G559/100</f>
        <v>190653.16529295794</v>
      </c>
      <c r="I559" s="3">
        <f t="shared" ref="I559" si="750">I558+H559</f>
        <v>4826780.1359534403</v>
      </c>
      <c r="J559" s="4"/>
      <c r="K559" s="4"/>
    </row>
    <row r="560" spans="1:12" x14ac:dyDescent="0.25">
      <c r="B560">
        <v>10</v>
      </c>
      <c r="C560" t="s">
        <v>2</v>
      </c>
      <c r="D560" s="2">
        <v>44277</v>
      </c>
      <c r="E560" s="5">
        <v>316.2</v>
      </c>
      <c r="F560">
        <v>1</v>
      </c>
      <c r="G560" s="5">
        <f t="shared" ref="G560" si="751">(+E560-E559)/E559*F559*100</f>
        <v>-1.5414258188824701</v>
      </c>
      <c r="H560" s="3">
        <f t="shared" ref="H560" si="752">I559*G560/100</f>
        <v>-74401.235236276727</v>
      </c>
      <c r="I560" s="3">
        <f t="shared" ref="I560" si="753">I559+H560</f>
        <v>4752378.9007171635</v>
      </c>
      <c r="J560" s="4"/>
      <c r="K560" s="4"/>
    </row>
    <row r="561" spans="2:11" x14ac:dyDescent="0.25">
      <c r="B561">
        <v>11</v>
      </c>
      <c r="C561" t="s">
        <v>1</v>
      </c>
      <c r="D561" s="2">
        <v>44280</v>
      </c>
      <c r="E561" s="5">
        <v>308.89999999999998</v>
      </c>
      <c r="F561">
        <v>-1</v>
      </c>
      <c r="G561" s="5">
        <f t="shared" ref="G561" si="754">(+E561-E560)/E560*F560*100</f>
        <v>-2.3086654016445327</v>
      </c>
      <c r="H561" s="3">
        <f t="shared" ref="H561" si="755">I560*G561/100</f>
        <v>-109716.52743591194</v>
      </c>
      <c r="I561" s="3">
        <f t="shared" ref="I561" si="756">I560+H561</f>
        <v>4642662.3732812516</v>
      </c>
      <c r="J561" s="4"/>
      <c r="K561" s="4"/>
    </row>
    <row r="562" spans="2:11" x14ac:dyDescent="0.25">
      <c r="B562">
        <v>12</v>
      </c>
      <c r="C562" t="s">
        <v>2</v>
      </c>
      <c r="D562" s="2">
        <v>44281</v>
      </c>
      <c r="E562" s="5">
        <v>312.5</v>
      </c>
      <c r="F562">
        <v>1</v>
      </c>
      <c r="G562" s="5">
        <f t="shared" ref="G562" si="757">(+E562-E561)/E561*F561*100</f>
        <v>-1.1654257041113705</v>
      </c>
      <c r="H562" s="3">
        <f t="shared" ref="H562" si="758">I561*G562/100</f>
        <v>-54106.780653326685</v>
      </c>
      <c r="I562" s="3">
        <f t="shared" ref="I562" si="759">I561+H562</f>
        <v>4588555.5926279249</v>
      </c>
      <c r="J562" s="4"/>
      <c r="K562" s="4"/>
    </row>
    <row r="563" spans="2:11" x14ac:dyDescent="0.25">
      <c r="B563">
        <v>13</v>
      </c>
      <c r="C563" t="s">
        <v>1</v>
      </c>
      <c r="D563" s="2">
        <v>44320</v>
      </c>
      <c r="E563" s="5">
        <v>332.7</v>
      </c>
      <c r="F563">
        <v>-1</v>
      </c>
      <c r="G563" s="5">
        <f t="shared" ref="G563" si="760">(+E563-E562)/E562*F562*100</f>
        <v>6.463999999999996</v>
      </c>
      <c r="H563" s="3">
        <f t="shared" ref="H563" si="761">I562*G563/100</f>
        <v>296604.23350746889</v>
      </c>
      <c r="I563" s="3">
        <f t="shared" ref="I563" si="762">I562+H563</f>
        <v>4885159.8261353942</v>
      </c>
      <c r="J563" s="4"/>
      <c r="K563" s="4"/>
    </row>
    <row r="564" spans="2:11" x14ac:dyDescent="0.25">
      <c r="B564">
        <v>14</v>
      </c>
      <c r="C564" t="s">
        <v>2</v>
      </c>
      <c r="D564" s="2">
        <v>44323</v>
      </c>
      <c r="E564" s="5">
        <v>335.4</v>
      </c>
      <c r="F564">
        <v>1</v>
      </c>
      <c r="G564" s="5">
        <f t="shared" ref="G564" si="763">(+E564-E563)/E563*F563*100</f>
        <v>-0.81154192966636263</v>
      </c>
      <c r="H564" s="3">
        <f t="shared" ref="H564" si="764">I563*G564/100</f>
        <v>-39645.120320305105</v>
      </c>
      <c r="I564" s="3">
        <f t="shared" ref="I564" si="765">I563+H564</f>
        <v>4845514.7058150889</v>
      </c>
      <c r="J564" s="4"/>
      <c r="K564" s="4"/>
    </row>
    <row r="565" spans="2:11" x14ac:dyDescent="0.25">
      <c r="B565">
        <v>15</v>
      </c>
      <c r="C565" t="s">
        <v>1</v>
      </c>
      <c r="D565" s="2">
        <v>44327</v>
      </c>
      <c r="E565" s="5">
        <v>322</v>
      </c>
      <c r="F565">
        <v>-1</v>
      </c>
      <c r="G565" s="5">
        <f t="shared" ref="G565" si="766">(+E565-E564)/E564*F564*100</f>
        <v>-3.9952295766249186</v>
      </c>
      <c r="H565" s="3">
        <f t="shared" ref="H565" si="767">I564*G565/100</f>
        <v>-193589.43666643434</v>
      </c>
      <c r="I565" s="3">
        <f t="shared" ref="I565" si="768">I564+H565</f>
        <v>4651925.2691486543</v>
      </c>
      <c r="J565" s="4"/>
      <c r="K565" s="4"/>
    </row>
    <row r="566" spans="2:11" x14ac:dyDescent="0.25">
      <c r="B566">
        <v>16</v>
      </c>
      <c r="C566" t="s">
        <v>2</v>
      </c>
      <c r="D566" s="2">
        <v>44336</v>
      </c>
      <c r="E566" s="5">
        <v>326.8</v>
      </c>
      <c r="F566">
        <v>1</v>
      </c>
      <c r="G566" s="5">
        <f t="shared" ref="G566" si="769">(+E566-E565)/E565*F565*100</f>
        <v>-1.4906832298136683</v>
      </c>
      <c r="H566" s="3">
        <f t="shared" ref="H566" si="770">I565*G566/100</f>
        <v>-69345.469850663343</v>
      </c>
      <c r="I566" s="3">
        <f t="shared" ref="I566" si="771">I565+H566</f>
        <v>4582579.7992979912</v>
      </c>
      <c r="J566" s="4"/>
      <c r="K566" s="4"/>
    </row>
    <row r="567" spans="2:11" x14ac:dyDescent="0.25">
      <c r="B567">
        <v>17</v>
      </c>
      <c r="C567" t="s">
        <v>1</v>
      </c>
      <c r="D567" s="2">
        <v>44396</v>
      </c>
      <c r="E567" s="5">
        <v>353.75</v>
      </c>
      <c r="F567">
        <v>-1</v>
      </c>
      <c r="G567" s="5">
        <f t="shared" ref="G567:G568" si="772">(+E567-E566)/E566*F566*100</f>
        <v>8.2466340269277811</v>
      </c>
      <c r="H567" s="3">
        <f t="shared" ref="H567:H568" si="773">I566*G567/100</f>
        <v>377908.58504002698</v>
      </c>
      <c r="I567" s="3">
        <f t="shared" ref="I567:I568" si="774">I566+H567</f>
        <v>4960488.3843380185</v>
      </c>
    </row>
    <row r="568" spans="2:11" x14ac:dyDescent="0.25">
      <c r="B568">
        <v>18</v>
      </c>
      <c r="C568" t="s">
        <v>2</v>
      </c>
      <c r="D568" s="2">
        <v>44398</v>
      </c>
      <c r="E568" s="5">
        <v>359.5</v>
      </c>
      <c r="F568">
        <v>1</v>
      </c>
      <c r="G568" s="5">
        <f t="shared" si="772"/>
        <v>-1.6254416961130742</v>
      </c>
      <c r="H568" s="3">
        <f t="shared" si="773"/>
        <v>-80629.846529875926</v>
      </c>
      <c r="I568" s="3">
        <f t="shared" si="774"/>
        <v>4879858.5378081426</v>
      </c>
      <c r="J568" s="4"/>
      <c r="K568" s="4"/>
    </row>
    <row r="569" spans="2:11" x14ac:dyDescent="0.25">
      <c r="B569">
        <v>19</v>
      </c>
      <c r="C569" t="s">
        <v>1</v>
      </c>
      <c r="D569" s="2">
        <v>44419</v>
      </c>
      <c r="E569" s="5">
        <v>365.7</v>
      </c>
      <c r="F569">
        <v>-1</v>
      </c>
      <c r="G569" s="5">
        <f t="shared" ref="G569" si="775">(+E569-E568)/E568*F568*100</f>
        <v>1.7246175243393571</v>
      </c>
      <c r="H569" s="3">
        <f t="shared" ref="H569" si="776">I568*G569/100</f>
        <v>84158.895506009532</v>
      </c>
      <c r="I569" s="3">
        <f t="shared" ref="I569" si="777">I568+H569</f>
        <v>4964017.4333141521</v>
      </c>
      <c r="J569" s="4"/>
      <c r="K569" s="4"/>
    </row>
    <row r="570" spans="2:11" x14ac:dyDescent="0.25">
      <c r="B570">
        <v>20</v>
      </c>
      <c r="C570" t="s">
        <v>2</v>
      </c>
      <c r="D570" s="2">
        <v>44428</v>
      </c>
      <c r="E570" s="5">
        <v>366</v>
      </c>
      <c r="F570">
        <v>1</v>
      </c>
      <c r="G570" s="5">
        <f t="shared" ref="G570" si="778">(+E570-E569)/E569*F569*100</f>
        <v>-8.2034454470880883E-2</v>
      </c>
      <c r="H570" s="3">
        <f t="shared" ref="H570" si="779">I569*G570/100</f>
        <v>-4072.2046212586879</v>
      </c>
      <c r="I570" s="3">
        <f t="shared" ref="I570" si="780">I569+H570</f>
        <v>4959945.2286928929</v>
      </c>
      <c r="J570" s="4"/>
      <c r="K570" s="4"/>
    </row>
    <row r="571" spans="2:11" x14ac:dyDescent="0.25">
      <c r="B571">
        <v>21</v>
      </c>
      <c r="C571" t="s">
        <v>1</v>
      </c>
      <c r="D571" s="2">
        <v>44447</v>
      </c>
      <c r="E571" s="5">
        <v>379.5</v>
      </c>
      <c r="F571">
        <v>-1</v>
      </c>
      <c r="G571" s="5">
        <f t="shared" ref="G571" si="781">(+E571-E570)/E570*F570*100</f>
        <v>3.6885245901639343</v>
      </c>
      <c r="H571" s="3">
        <f t="shared" ref="H571" si="782">I570*G571/100</f>
        <v>182948.79941900016</v>
      </c>
      <c r="I571" s="3">
        <f t="shared" ref="I571" si="783">I570+H571</f>
        <v>5142894.0281118928</v>
      </c>
      <c r="J571" s="4"/>
      <c r="K571" s="4"/>
    </row>
    <row r="572" spans="2:11" x14ac:dyDescent="0.25">
      <c r="B572">
        <v>22</v>
      </c>
      <c r="C572" t="s">
        <v>2</v>
      </c>
      <c r="D572" s="2">
        <v>44462</v>
      </c>
      <c r="E572" s="5">
        <v>372.4</v>
      </c>
      <c r="F572">
        <v>1</v>
      </c>
      <c r="G572" s="5">
        <f t="shared" ref="G572" si="784">(+E572-E571)/E571*F571*100</f>
        <v>1.8708827404479638</v>
      </c>
      <c r="H572" s="3">
        <f t="shared" ref="H572" si="785">I571*G572/100</f>
        <v>96217.516731474461</v>
      </c>
      <c r="I572" s="3">
        <f t="shared" ref="I572" si="786">I571+H572</f>
        <v>5239111.5448433673</v>
      </c>
      <c r="J572" s="4"/>
      <c r="K572" s="4"/>
    </row>
    <row r="573" spans="2:11" x14ac:dyDescent="0.25">
      <c r="B573">
        <v>23</v>
      </c>
      <c r="C573" t="s">
        <v>1</v>
      </c>
      <c r="D573" s="2">
        <v>44467</v>
      </c>
      <c r="E573" s="5">
        <v>364.2</v>
      </c>
      <c r="F573">
        <v>-1</v>
      </c>
      <c r="G573" s="5">
        <f t="shared" ref="G573" si="787">(+E573-E572)/E572*F572*100</f>
        <v>-2.2019334049409207</v>
      </c>
      <c r="H573" s="3">
        <f t="shared" ref="H573" si="788">I572*G573/100</f>
        <v>-115361.74722802242</v>
      </c>
      <c r="I573" s="3">
        <f t="shared" ref="I573" si="789">I572+H573</f>
        <v>5123749.7976153446</v>
      </c>
      <c r="J573" s="4"/>
      <c r="K573" s="4"/>
    </row>
    <row r="574" spans="2:11" x14ac:dyDescent="0.25">
      <c r="B574">
        <v>24</v>
      </c>
      <c r="C574" t="s">
        <v>2</v>
      </c>
      <c r="D574" s="2">
        <v>44474</v>
      </c>
      <c r="E574" s="5">
        <v>356.8</v>
      </c>
      <c r="F574">
        <v>1</v>
      </c>
      <c r="G574" s="5">
        <f t="shared" ref="G574" si="790">(+E574-E573)/E573*F573*100</f>
        <v>2.0318506315211362</v>
      </c>
      <c r="H574" s="3">
        <f t="shared" ref="H574" si="791">I573*G574/100</f>
        <v>104106.94262041032</v>
      </c>
      <c r="I574" s="3">
        <f t="shared" ref="I574" si="792">I573+H574</f>
        <v>5227856.7402357552</v>
      </c>
      <c r="J574" s="4"/>
      <c r="K574" s="4"/>
    </row>
    <row r="575" spans="2:11" x14ac:dyDescent="0.25">
      <c r="B575">
        <v>25</v>
      </c>
      <c r="C575" t="s">
        <v>1</v>
      </c>
      <c r="D575" s="2">
        <v>44526</v>
      </c>
      <c r="E575" s="5">
        <v>394.4</v>
      </c>
      <c r="F575">
        <v>-1</v>
      </c>
      <c r="G575" s="5">
        <f t="shared" ref="G575" si="793">(+E575-E574)/E574*F574*100</f>
        <v>10.538116591928242</v>
      </c>
      <c r="H575" s="3">
        <f t="shared" ref="H575" si="794">I574*G575/100</f>
        <v>550917.63854502304</v>
      </c>
      <c r="I575" s="3">
        <f t="shared" ref="I575" si="795">I574+H575</f>
        <v>5778774.3787807785</v>
      </c>
      <c r="J575" s="4"/>
      <c r="K575" s="4"/>
    </row>
    <row r="576" spans="2:11" x14ac:dyDescent="0.25">
      <c r="B576">
        <v>26</v>
      </c>
      <c r="C576" t="s">
        <v>2</v>
      </c>
      <c r="D576" s="2">
        <v>44529</v>
      </c>
      <c r="E576" s="5">
        <v>399.8</v>
      </c>
      <c r="F576">
        <v>1</v>
      </c>
      <c r="G576" s="5">
        <f t="shared" ref="G576" si="796">(+E576-E575)/E575*F575*100</f>
        <v>-1.3691683569979802</v>
      </c>
      <c r="H576" s="3">
        <f t="shared" ref="H576" si="797">I575*G576/100</f>
        <v>-79121.15021657302</v>
      </c>
      <c r="I576" s="3">
        <f t="shared" ref="I576" si="798">I575+H576</f>
        <v>5699653.2285642056</v>
      </c>
      <c r="J576" s="4"/>
      <c r="K576" s="4"/>
    </row>
    <row r="577" spans="1:12" x14ac:dyDescent="0.25">
      <c r="B577">
        <v>27</v>
      </c>
      <c r="C577" t="s">
        <v>1</v>
      </c>
      <c r="D577" s="2">
        <v>44533</v>
      </c>
      <c r="E577" s="5">
        <v>384.8</v>
      </c>
      <c r="F577">
        <v>-1</v>
      </c>
      <c r="G577" s="5">
        <f t="shared" ref="G577" si="799">(+E577-E576)/E576*F576*100</f>
        <v>-3.7518759379689839</v>
      </c>
      <c r="H577" s="3">
        <f t="shared" ref="H577" si="800">I576*G577/100</f>
        <v>-213843.91803017276</v>
      </c>
      <c r="I577" s="3">
        <f t="shared" ref="I577" si="801">I576+H577</f>
        <v>5485809.310534033</v>
      </c>
      <c r="J577" s="4"/>
      <c r="K577" s="4"/>
    </row>
    <row r="578" spans="1:12" x14ac:dyDescent="0.25">
      <c r="B578">
        <v>28</v>
      </c>
      <c r="C578" t="s">
        <v>2</v>
      </c>
      <c r="D578" s="2">
        <v>44537</v>
      </c>
      <c r="E578" s="5">
        <v>395.9</v>
      </c>
      <c r="F578">
        <v>1</v>
      </c>
      <c r="G578" s="5">
        <f t="shared" ref="G578" si="802">(+E578-E577)/E577*F577*100</f>
        <v>-2.8846153846153757</v>
      </c>
      <c r="H578" s="3">
        <f t="shared" ref="H578" si="803">I577*G578/100</f>
        <v>-158244.49934232738</v>
      </c>
      <c r="I578" s="3">
        <f t="shared" ref="I578" si="804">I577+H578</f>
        <v>5327564.811191706</v>
      </c>
      <c r="J578" s="4"/>
      <c r="K578" s="4"/>
    </row>
    <row r="579" spans="1:12" x14ac:dyDescent="0.25">
      <c r="B579">
        <v>29</v>
      </c>
      <c r="C579" t="s">
        <v>1</v>
      </c>
      <c r="D579" s="2">
        <v>44547</v>
      </c>
      <c r="E579" s="5">
        <v>387</v>
      </c>
      <c r="F579">
        <v>-1</v>
      </c>
      <c r="G579" s="5">
        <f t="shared" ref="G579" si="805">(+E579-E578)/E578*F578*100</f>
        <v>-2.2480424349583172</v>
      </c>
      <c r="H579" s="3">
        <f t="shared" ref="H579" si="806">I578*G579/100</f>
        <v>-119765.91770549651</v>
      </c>
      <c r="I579" s="3">
        <f t="shared" ref="I579" si="807">I578+H579</f>
        <v>5207798.8934862092</v>
      </c>
      <c r="J579" s="4"/>
      <c r="K579" s="4"/>
    </row>
    <row r="580" spans="1:12" x14ac:dyDescent="0.25">
      <c r="B580">
        <v>30</v>
      </c>
      <c r="C580" t="s">
        <v>2</v>
      </c>
      <c r="D580" s="2">
        <v>44553</v>
      </c>
      <c r="E580" s="5">
        <v>395.25</v>
      </c>
      <c r="F580">
        <v>1</v>
      </c>
      <c r="G580" s="5">
        <f t="shared" ref="G580" si="808">(+E580-E579)/E579*F579*100</f>
        <v>-2.1317829457364339</v>
      </c>
      <c r="H580" s="3">
        <f t="shared" ref="H580" si="809">I579*G580/100</f>
        <v>-111018.96865958972</v>
      </c>
      <c r="I580" s="3">
        <f t="shared" ref="I580" si="810">I579+H580</f>
        <v>5096779.9248266192</v>
      </c>
      <c r="J580" s="4"/>
      <c r="K580" s="4"/>
    </row>
    <row r="581" spans="1:12" x14ac:dyDescent="0.25">
      <c r="B581" t="s">
        <v>25</v>
      </c>
      <c r="D581" s="2">
        <v>44561</v>
      </c>
      <c r="E581" s="5">
        <v>397.85</v>
      </c>
      <c r="F581">
        <v>1</v>
      </c>
      <c r="G581" s="5">
        <f t="shared" ref="G581" si="811">(+E581-E580)/E580*F580*100</f>
        <v>0.65781151170146057</v>
      </c>
      <c r="H581" s="3">
        <f t="shared" ref="H581" si="812">I580*G581/100</f>
        <v>33527.205071598546</v>
      </c>
      <c r="I581" s="3">
        <f t="shared" ref="I581" si="813">I580+H581</f>
        <v>5130307.1298982175</v>
      </c>
      <c r="J581" s="4">
        <f>(I581-I550)/I550*100</f>
        <v>16.115908292692026</v>
      </c>
      <c r="K581" s="4">
        <f>(E581-E550)/E550*100</f>
        <v>26.808822591955128</v>
      </c>
      <c r="L581">
        <v>26.1</v>
      </c>
    </row>
    <row r="582" spans="1:12" x14ac:dyDescent="0.25">
      <c r="A582" s="1">
        <v>2022</v>
      </c>
      <c r="B582">
        <v>1</v>
      </c>
      <c r="C582" t="s">
        <v>1</v>
      </c>
      <c r="D582" s="2">
        <v>44566</v>
      </c>
      <c r="E582" s="5">
        <v>393.5</v>
      </c>
      <c r="F582">
        <v>-1</v>
      </c>
      <c r="G582" s="5">
        <f t="shared" ref="G582" si="814">(+E582-E581)/E581*F581*100</f>
        <v>-1.0933769008420315</v>
      </c>
      <c r="H582" s="3">
        <f t="shared" ref="H582" si="815">I581*G582/100</f>
        <v>-56093.593100558908</v>
      </c>
      <c r="I582" s="3">
        <f t="shared" ref="I582" si="816">I581+H582</f>
        <v>5074213.5367976585</v>
      </c>
      <c r="J582" s="4"/>
      <c r="K582" s="4"/>
    </row>
    <row r="583" spans="1:12" x14ac:dyDescent="0.25">
      <c r="B583">
        <v>2</v>
      </c>
      <c r="C583" t="s">
        <v>2</v>
      </c>
      <c r="D583" s="2">
        <v>44573</v>
      </c>
      <c r="E583" s="5">
        <v>388.3</v>
      </c>
      <c r="F583">
        <v>1</v>
      </c>
      <c r="G583" s="5">
        <f t="shared" ref="G583" si="817">(+E583-E582)/E582*F582*100</f>
        <v>1.321473951715372</v>
      </c>
      <c r="H583" s="3">
        <f t="shared" ref="H583" si="818">I582*G583/100</f>
        <v>67054.410143196365</v>
      </c>
      <c r="I583" s="3">
        <f t="shared" ref="I583" si="819">I582+H583</f>
        <v>5141267.9469408551</v>
      </c>
      <c r="J583" s="4"/>
      <c r="K583" s="4"/>
    </row>
    <row r="584" spans="1:12" x14ac:dyDescent="0.25">
      <c r="B584">
        <v>3</v>
      </c>
      <c r="C584" t="s">
        <v>1</v>
      </c>
      <c r="D584" s="2">
        <v>44579</v>
      </c>
      <c r="E584" s="5">
        <v>374.3</v>
      </c>
      <c r="F584">
        <v>-1</v>
      </c>
      <c r="G584" s="5">
        <f t="shared" ref="G584" si="820">(+E584-E583)/E583*F583*100</f>
        <v>-3.6054596961112537</v>
      </c>
      <c r="H584" s="3">
        <f t="shared" ref="H584" si="821">I583*G584/100</f>
        <v>-185366.34369603905</v>
      </c>
      <c r="I584" s="3">
        <f t="shared" ref="I584" si="822">I583+H584</f>
        <v>4955901.603244816</v>
      </c>
      <c r="J584" s="4"/>
      <c r="K584" s="4"/>
    </row>
    <row r="585" spans="1:12" x14ac:dyDescent="0.25">
      <c r="B585">
        <v>4</v>
      </c>
      <c r="C585" t="s">
        <v>2</v>
      </c>
      <c r="D585" s="2">
        <v>44592</v>
      </c>
      <c r="E585" s="5">
        <v>360</v>
      </c>
      <c r="F585">
        <v>1</v>
      </c>
      <c r="G585" s="5">
        <f t="shared" ref="G585" si="823">(+E585-E584)/E584*F584*100</f>
        <v>3.8204648677531421</v>
      </c>
      <c r="H585" s="3">
        <f t="shared" ref="H585" si="824">I584*G585/100</f>
        <v>189338.47963238292</v>
      </c>
      <c r="I585" s="3">
        <f t="shared" ref="I585" si="825">I584+H585</f>
        <v>5145240.0828771992</v>
      </c>
      <c r="J585" s="4"/>
      <c r="K585" s="4"/>
    </row>
    <row r="586" spans="1:12" x14ac:dyDescent="0.25">
      <c r="B586">
        <v>5</v>
      </c>
      <c r="C586" t="s">
        <v>1</v>
      </c>
      <c r="D586" s="2">
        <v>44606</v>
      </c>
      <c r="E586" s="5">
        <v>347.2</v>
      </c>
      <c r="F586">
        <v>-1</v>
      </c>
      <c r="G586" s="5">
        <f t="shared" ref="G586" si="826">(+E586-E585)/E585*F585*100</f>
        <v>-3.5555555555555589</v>
      </c>
      <c r="H586" s="3">
        <f t="shared" ref="H586" si="827">I585*G586/100</f>
        <v>-182941.86961341169</v>
      </c>
      <c r="I586" s="3">
        <f t="shared" ref="I586" si="828">I585+H586</f>
        <v>4962298.2132637873</v>
      </c>
      <c r="J586" s="4"/>
      <c r="K586" s="4"/>
    </row>
    <row r="587" spans="1:12" x14ac:dyDescent="0.25">
      <c r="B587">
        <v>6</v>
      </c>
      <c r="C587" t="s">
        <v>2</v>
      </c>
      <c r="D587" s="2">
        <v>44629</v>
      </c>
      <c r="E587" s="5">
        <v>335.3</v>
      </c>
      <c r="F587">
        <v>1</v>
      </c>
      <c r="G587" s="5">
        <f t="shared" ref="G587" si="829">(+E587-E586)/E586*F586*100</f>
        <v>3.4274193548387033</v>
      </c>
      <c r="H587" s="3">
        <f t="shared" ref="H587" si="830">I586*G587/100</f>
        <v>170078.7694062182</v>
      </c>
      <c r="I587" s="3">
        <f t="shared" ref="I587" si="831">I586+H587</f>
        <v>5132376.9826700054</v>
      </c>
      <c r="J587" s="4"/>
      <c r="K587" s="4"/>
    </row>
    <row r="588" spans="1:12" x14ac:dyDescent="0.25">
      <c r="B588">
        <v>7</v>
      </c>
      <c r="C588" t="s">
        <v>1</v>
      </c>
      <c r="D588" s="2">
        <v>44659</v>
      </c>
      <c r="E588" s="5">
        <v>349.2</v>
      </c>
      <c r="F588">
        <v>-1</v>
      </c>
      <c r="G588" s="5">
        <f t="shared" ref="G588" si="832">(+E588-E587)/E587*F587*100</f>
        <v>4.1455413062928654</v>
      </c>
      <c r="H588" s="3">
        <f t="shared" ref="H588" si="833">I587*G588/100</f>
        <v>212764.80781125251</v>
      </c>
      <c r="I588" s="3">
        <f t="shared" ref="I588" si="834">I587+H588</f>
        <v>5345141.7904812582</v>
      </c>
      <c r="J588" s="4"/>
      <c r="K588" s="4"/>
    </row>
    <row r="589" spans="1:12" x14ac:dyDescent="0.25">
      <c r="B589">
        <v>8</v>
      </c>
      <c r="C589" t="s">
        <v>2</v>
      </c>
      <c r="D589" s="2">
        <v>44671</v>
      </c>
      <c r="E589" s="5">
        <v>347.09</v>
      </c>
      <c r="F589">
        <v>1</v>
      </c>
      <c r="G589" s="5">
        <f t="shared" ref="G589" si="835">(+E589-E588)/E588*F588*100</f>
        <v>0.60423825887743809</v>
      </c>
      <c r="H589" s="3">
        <f t="shared" ref="H589" si="836">I588*G589/100</f>
        <v>32297.391689334276</v>
      </c>
      <c r="I589" s="3">
        <f t="shared" ref="I589" si="837">I588+H589</f>
        <v>5377439.1821705922</v>
      </c>
      <c r="J589" s="4"/>
      <c r="K589" s="4"/>
    </row>
    <row r="590" spans="1:12" x14ac:dyDescent="0.25">
      <c r="B590">
        <v>9</v>
      </c>
      <c r="C590" t="s">
        <v>1</v>
      </c>
      <c r="D590" s="2">
        <v>44686</v>
      </c>
      <c r="E590" s="5">
        <v>314</v>
      </c>
      <c r="F590">
        <v>-1</v>
      </c>
      <c r="G590" s="5">
        <f t="shared" ref="G590" si="838">(+E590-E589)/E589*F589*100</f>
        <v>-9.5335503759831681</v>
      </c>
      <c r="H590" s="3">
        <f t="shared" ref="H590" si="839">I589*G590/100</f>
        <v>-512660.87337009073</v>
      </c>
      <c r="I590" s="3">
        <f t="shared" ref="I590" si="840">I589+H590</f>
        <v>4864778.3088005017</v>
      </c>
      <c r="J590" s="4"/>
      <c r="K590" s="4"/>
    </row>
    <row r="591" spans="1:12" x14ac:dyDescent="0.25">
      <c r="B591">
        <v>10</v>
      </c>
      <c r="C591" t="s">
        <v>2</v>
      </c>
      <c r="D591" s="2">
        <v>44698</v>
      </c>
      <c r="E591" s="5">
        <v>306</v>
      </c>
      <c r="F591">
        <v>1</v>
      </c>
      <c r="G591" s="5">
        <f t="shared" ref="G591" si="841">(+E591-E590)/E590*F590*100</f>
        <v>2.547770700636943</v>
      </c>
      <c r="H591" s="3">
        <f t="shared" ref="H591" si="842">I590*G591/100</f>
        <v>123943.39640256057</v>
      </c>
      <c r="I591" s="3">
        <f t="shared" ref="I591" si="843">I590+H591</f>
        <v>4988721.7052030619</v>
      </c>
      <c r="J591" s="4"/>
      <c r="K591" s="4"/>
    </row>
    <row r="592" spans="1:12" x14ac:dyDescent="0.25">
      <c r="B592">
        <v>11</v>
      </c>
      <c r="C592" t="s">
        <v>1</v>
      </c>
      <c r="D592" s="2">
        <v>44722</v>
      </c>
      <c r="E592" s="5">
        <v>290.8</v>
      </c>
      <c r="F592">
        <v>-1</v>
      </c>
      <c r="G592" s="5">
        <f t="shared" ref="G592" si="844">(+E592-E591)/E591*F591*100</f>
        <v>-4.9673202614379051</v>
      </c>
      <c r="H592" s="3">
        <f t="shared" ref="H592" si="845">I591*G592/100</f>
        <v>-247805.78404930225</v>
      </c>
      <c r="I592" s="3">
        <f t="shared" ref="I592" si="846">I591+H592</f>
        <v>4740915.9211537596</v>
      </c>
      <c r="J592" s="4"/>
      <c r="K592" s="4"/>
    </row>
    <row r="593" spans="2:11" x14ac:dyDescent="0.25">
      <c r="B593">
        <v>12</v>
      </c>
      <c r="C593" t="s">
        <v>2</v>
      </c>
      <c r="D593" s="2">
        <v>44736</v>
      </c>
      <c r="E593" s="5">
        <v>289</v>
      </c>
      <c r="F593">
        <v>1</v>
      </c>
      <c r="G593" s="5">
        <f t="shared" ref="G593" si="847">(+E593-E592)/E592*F592*100</f>
        <v>0.61898211829436423</v>
      </c>
      <c r="H593" s="3">
        <f t="shared" ref="H593" si="848">I592*G593/100</f>
        <v>29345.421795312312</v>
      </c>
      <c r="I593" s="3">
        <f t="shared" ref="I593" si="849">I592+H593</f>
        <v>4770261.3429490719</v>
      </c>
      <c r="J593" s="4"/>
      <c r="K593" s="4"/>
    </row>
    <row r="594" spans="2:11" x14ac:dyDescent="0.25">
      <c r="B594">
        <v>13</v>
      </c>
      <c r="C594" t="s">
        <v>1</v>
      </c>
      <c r="D594" s="2">
        <v>44742</v>
      </c>
      <c r="E594" s="5">
        <v>280.75</v>
      </c>
      <c r="F594">
        <v>-1</v>
      </c>
      <c r="G594" s="5">
        <f t="shared" ref="G594" si="850">(+E594-E593)/E593*F593*100</f>
        <v>-2.8546712802768166</v>
      </c>
      <c r="H594" s="3">
        <f t="shared" ref="H594" si="851">I593*G594/100</f>
        <v>-136175.28055131432</v>
      </c>
      <c r="I594" s="3">
        <f t="shared" ref="I594" si="852">I593+H594</f>
        <v>4634086.0623977575</v>
      </c>
      <c r="J594" s="4"/>
      <c r="K594" s="4"/>
    </row>
    <row r="595" spans="2:11" x14ac:dyDescent="0.25">
      <c r="B595">
        <v>14</v>
      </c>
      <c r="C595" t="s">
        <v>2</v>
      </c>
      <c r="D595" s="2">
        <v>44749</v>
      </c>
      <c r="E595" s="5">
        <v>291.75</v>
      </c>
      <c r="F595">
        <v>1</v>
      </c>
      <c r="G595" s="5">
        <f t="shared" ref="G595" si="853">(+E595-E594)/E594*F594*100</f>
        <v>-3.9180765805877114</v>
      </c>
      <c r="H595" s="3">
        <f t="shared" ref="H595" si="854">I594*G595/100</f>
        <v>-181567.04073508579</v>
      </c>
      <c r="I595" s="3">
        <f t="shared" ref="I595" si="855">I594+H595</f>
        <v>4452519.0216626721</v>
      </c>
      <c r="J595" s="4"/>
      <c r="K595" s="4"/>
    </row>
    <row r="596" spans="2:11" x14ac:dyDescent="0.25">
      <c r="B596">
        <v>15</v>
      </c>
      <c r="C596" t="s">
        <v>1</v>
      </c>
      <c r="D596" s="2">
        <v>44754</v>
      </c>
      <c r="E596" s="5">
        <v>286.10000000000002</v>
      </c>
      <c r="F596">
        <v>-1</v>
      </c>
      <c r="G596" s="5">
        <f t="shared" ref="G596" si="856">(+E596-E595)/E595*F595*100</f>
        <v>-1.9365895458440368</v>
      </c>
      <c r="H596" s="3">
        <f t="shared" ref="H596" si="857">I595*G596/100</f>
        <v>-86227.017900236489</v>
      </c>
      <c r="I596" s="3">
        <f t="shared" ref="I596" si="858">I595+H596</f>
        <v>4366292.0037624352</v>
      </c>
      <c r="J596" s="4"/>
      <c r="K596" s="4"/>
    </row>
    <row r="597" spans="2:11" x14ac:dyDescent="0.25">
      <c r="B597">
        <v>16</v>
      </c>
      <c r="C597" t="s">
        <v>2</v>
      </c>
      <c r="D597" s="2">
        <v>44760</v>
      </c>
      <c r="E597" s="5">
        <v>294.72000000000003</v>
      </c>
      <c r="F597">
        <v>1</v>
      </c>
      <c r="G597" s="5">
        <f t="shared" ref="G597" si="859">(+E597-E596)/E596*F596*100</f>
        <v>-3.0129325410695573</v>
      </c>
      <c r="H597" s="3">
        <f t="shared" ref="H597" si="860">I596*G597/100</f>
        <v>-131553.43261947643</v>
      </c>
      <c r="I597" s="3">
        <f t="shared" ref="I597" si="861">I596+H597</f>
        <v>4234738.5711429585</v>
      </c>
      <c r="J597" s="4"/>
      <c r="K597" s="4"/>
    </row>
    <row r="598" spans="2:11" x14ac:dyDescent="0.25">
      <c r="B598">
        <v>17</v>
      </c>
      <c r="C598" t="s">
        <v>1</v>
      </c>
      <c r="D598" s="2">
        <v>44792</v>
      </c>
      <c r="E598" s="5">
        <v>323.55</v>
      </c>
      <c r="F598">
        <v>-1</v>
      </c>
      <c r="G598" s="5">
        <f t="shared" ref="G598" si="862">(+E598-E597)/E597*F597*100</f>
        <v>9.7821661237784951</v>
      </c>
      <c r="H598" s="3">
        <f t="shared" ref="H598" si="863">I597*G598/100</f>
        <v>414249.16193692794</v>
      </c>
      <c r="I598" s="3">
        <f t="shared" ref="I598" si="864">I597+H598</f>
        <v>4648987.7330798861</v>
      </c>
      <c r="J598" s="4"/>
      <c r="K598" s="4"/>
    </row>
    <row r="599" spans="2:11" x14ac:dyDescent="0.25">
      <c r="B599">
        <v>18</v>
      </c>
      <c r="C599" t="s">
        <v>2</v>
      </c>
      <c r="D599" s="2">
        <v>44799</v>
      </c>
      <c r="E599" s="5">
        <v>314.60000000000002</v>
      </c>
      <c r="F599">
        <v>1</v>
      </c>
      <c r="G599" s="5">
        <f t="shared" ref="G599" si="865">(+E599-E598)/E598*F598*100</f>
        <v>2.7661876062432351</v>
      </c>
      <c r="H599" s="3">
        <f t="shared" ref="H599" si="866">I598*G599/100</f>
        <v>128599.72248822413</v>
      </c>
      <c r="I599" s="3">
        <f t="shared" ref="I599" si="867">I598+H599</f>
        <v>4777587.4555681106</v>
      </c>
      <c r="J599" s="4"/>
      <c r="K599" s="4"/>
    </row>
    <row r="600" spans="2:11" x14ac:dyDescent="0.25">
      <c r="B600">
        <v>19</v>
      </c>
      <c r="C600" t="s">
        <v>1</v>
      </c>
      <c r="D600" s="2">
        <v>44802</v>
      </c>
      <c r="E600" s="5">
        <v>304.7</v>
      </c>
      <c r="F600">
        <v>-1</v>
      </c>
      <c r="G600" s="5">
        <f t="shared" ref="G600" si="868">(+E600-E599)/E599*F599*100</f>
        <v>-3.1468531468531578</v>
      </c>
      <c r="H600" s="3">
        <f t="shared" ref="H600" si="869">I599*G600/100</f>
        <v>-150343.66118920679</v>
      </c>
      <c r="I600" s="3">
        <f t="shared" ref="I600" si="870">I599+H600</f>
        <v>4627243.7943789037</v>
      </c>
      <c r="J600" s="4"/>
      <c r="K600" s="4"/>
    </row>
    <row r="601" spans="2:11" x14ac:dyDescent="0.25">
      <c r="B601">
        <v>20</v>
      </c>
      <c r="C601" t="s">
        <v>2</v>
      </c>
      <c r="D601" s="2">
        <v>44813</v>
      </c>
      <c r="E601" s="5">
        <v>306</v>
      </c>
      <c r="F601">
        <v>1</v>
      </c>
      <c r="G601" s="5">
        <f t="shared" ref="G601" si="871">(+E601-E600)/E600*F600*100</f>
        <v>-0.42664916311126072</v>
      </c>
      <c r="H601" s="3">
        <f t="shared" ref="H601" si="872">I600*G601/100</f>
        <v>-19742.096923835339</v>
      </c>
      <c r="I601" s="3">
        <f t="shared" ref="I601" si="873">I600+H601</f>
        <v>4607501.6974550681</v>
      </c>
      <c r="J601" s="4"/>
      <c r="K601" s="4"/>
    </row>
    <row r="602" spans="2:11" x14ac:dyDescent="0.25">
      <c r="B602">
        <v>21</v>
      </c>
      <c r="C602" t="s">
        <v>1</v>
      </c>
      <c r="D602" s="2">
        <v>44817</v>
      </c>
      <c r="E602" s="5">
        <v>300</v>
      </c>
      <c r="F602">
        <v>-1</v>
      </c>
      <c r="G602" s="5">
        <f t="shared" ref="G602" si="874">(+E602-E601)/E601*F601*100</f>
        <v>-1.9607843137254901</v>
      </c>
      <c r="H602" s="3">
        <f t="shared" ref="H602" si="875">I601*G602/100</f>
        <v>-90343.170538334656</v>
      </c>
      <c r="I602" s="3">
        <f t="shared" ref="I602" si="876">I601+H602</f>
        <v>4517158.526916733</v>
      </c>
      <c r="J602" s="4"/>
      <c r="K602" s="4"/>
    </row>
    <row r="603" spans="2:11" x14ac:dyDescent="0.25">
      <c r="B603">
        <v>22</v>
      </c>
      <c r="C603" t="s">
        <v>2</v>
      </c>
      <c r="D603" s="2">
        <v>44838</v>
      </c>
      <c r="E603" s="5">
        <v>282.25</v>
      </c>
      <c r="F603">
        <v>1</v>
      </c>
      <c r="G603" s="5">
        <f t="shared" ref="G603" si="877">(+E603-E602)/E602*F602*100</f>
        <v>5.916666666666667</v>
      </c>
      <c r="H603" s="3">
        <f t="shared" ref="H603" si="878">I602*G603/100</f>
        <v>267265.21284257335</v>
      </c>
      <c r="I603" s="3">
        <f t="shared" ref="I603" si="879">I602+H603</f>
        <v>4784423.7397593064</v>
      </c>
      <c r="J603" s="4"/>
      <c r="K603" s="4"/>
    </row>
    <row r="604" spans="2:11" x14ac:dyDescent="0.25">
      <c r="B604">
        <v>23</v>
      </c>
      <c r="C604" t="s">
        <v>1</v>
      </c>
      <c r="D604" s="2">
        <v>44844</v>
      </c>
      <c r="E604" s="5">
        <v>267</v>
      </c>
      <c r="F604">
        <v>-1</v>
      </c>
      <c r="G604" s="5">
        <f t="shared" ref="G604" si="880">(+E604-E603)/E603*F603*100</f>
        <v>-5.403011514614704</v>
      </c>
      <c r="H604" s="3">
        <f t="shared" ref="H604" si="881">I603*G604/100</f>
        <v>-258502.96556715478</v>
      </c>
      <c r="I604" s="3">
        <f t="shared" ref="I604" si="882">I603+H604</f>
        <v>4525920.7741921516</v>
      </c>
      <c r="J604" s="4"/>
      <c r="K604" s="4"/>
    </row>
    <row r="605" spans="2:11" x14ac:dyDescent="0.25">
      <c r="B605">
        <v>24</v>
      </c>
      <c r="C605" t="s">
        <v>2</v>
      </c>
      <c r="D605" s="2">
        <v>44851</v>
      </c>
      <c r="E605" s="5">
        <v>267.3</v>
      </c>
      <c r="F605">
        <v>1</v>
      </c>
      <c r="G605" s="5">
        <f t="shared" ref="G605" si="883">(+E605-E604)/E604*F604*100</f>
        <v>-0.11235955056180201</v>
      </c>
      <c r="H605" s="3">
        <f t="shared" ref="H605" si="884">I604*G605/100</f>
        <v>-5085.3042406655322</v>
      </c>
      <c r="I605" s="3">
        <f t="shared" ref="I605" si="885">I604+H605</f>
        <v>4520835.4699514862</v>
      </c>
      <c r="J605" s="4"/>
      <c r="K605" s="4"/>
    </row>
    <row r="606" spans="2:11" x14ac:dyDescent="0.25">
      <c r="B606">
        <v>25</v>
      </c>
      <c r="C606" t="s">
        <v>1</v>
      </c>
      <c r="D606" s="2">
        <v>44853</v>
      </c>
      <c r="E606" s="5">
        <v>269.10000000000002</v>
      </c>
      <c r="F606">
        <v>-1</v>
      </c>
      <c r="G606" s="5">
        <f t="shared" ref="G606" si="886">(+E606-E605)/E605*F605*100</f>
        <v>0.67340067340067766</v>
      </c>
      <c r="H606" s="3">
        <f t="shared" ref="H606" si="887">I605*G606/100</f>
        <v>30443.33649799</v>
      </c>
      <c r="I606" s="3">
        <f t="shared" ref="I606" si="888">I605+H606</f>
        <v>4551278.8064494766</v>
      </c>
      <c r="J606" s="4"/>
      <c r="K606" s="4"/>
    </row>
    <row r="607" spans="2:11" x14ac:dyDescent="0.25">
      <c r="B607">
        <v>26</v>
      </c>
      <c r="C607" t="s">
        <v>2</v>
      </c>
      <c r="D607" s="2">
        <v>44859</v>
      </c>
      <c r="E607" s="5">
        <v>282.3</v>
      </c>
      <c r="F607">
        <v>1</v>
      </c>
      <c r="G607" s="5">
        <f t="shared" ref="G607" si="889">(+E607-E606)/E606*F606*100</f>
        <v>-4.905239687848379</v>
      </c>
      <c r="H607" s="3">
        <f t="shared" ref="H607" si="890">I606*G607/100</f>
        <v>-223251.13431859174</v>
      </c>
      <c r="I607" s="3">
        <f t="shared" ref="I607" si="891">I606+H607</f>
        <v>4328027.6721308846</v>
      </c>
      <c r="J607" s="4"/>
      <c r="K607" s="4"/>
    </row>
    <row r="608" spans="2:11" x14ac:dyDescent="0.25">
      <c r="B608">
        <v>27</v>
      </c>
      <c r="C608" t="s">
        <v>1</v>
      </c>
      <c r="D608" s="2">
        <v>44868</v>
      </c>
      <c r="E608" s="5">
        <v>261.85000000000002</v>
      </c>
      <c r="F608">
        <v>-1</v>
      </c>
      <c r="G608" s="5">
        <f t="shared" ref="G608" si="892">(+E608-E607)/E607*F607*100</f>
        <v>-7.244066595820045</v>
      </c>
      <c r="H608" s="3">
        <f t="shared" ref="H608" si="893">I607*G608/100</f>
        <v>-313525.20685468131</v>
      </c>
      <c r="I608" s="3">
        <f t="shared" ref="I608" si="894">I607+H608</f>
        <v>4014502.4652762031</v>
      </c>
      <c r="J608" s="4"/>
      <c r="K608" s="4"/>
    </row>
    <row r="609" spans="1:12" x14ac:dyDescent="0.25">
      <c r="B609">
        <v>28</v>
      </c>
      <c r="C609" t="s">
        <v>2</v>
      </c>
      <c r="D609" s="2">
        <v>44873</v>
      </c>
      <c r="E609" s="5">
        <v>272.3</v>
      </c>
      <c r="F609">
        <v>1</v>
      </c>
      <c r="G609" s="5">
        <f t="shared" ref="G609" si="895">(+E609-E608)/E608*F608*100</f>
        <v>-3.9908344472025923</v>
      </c>
      <c r="H609" s="3">
        <f t="shared" ref="H609" si="896">I608*G609/100</f>
        <v>-160212.14726803999</v>
      </c>
      <c r="I609" s="3">
        <f t="shared" ref="I609" si="897">I608+H609</f>
        <v>3854290.318008163</v>
      </c>
      <c r="J609" s="4"/>
      <c r="K609" s="4"/>
    </row>
    <row r="610" spans="1:12" x14ac:dyDescent="0.25">
      <c r="B610">
        <v>29</v>
      </c>
      <c r="C610" t="s">
        <v>1</v>
      </c>
      <c r="D610" s="2">
        <v>44901</v>
      </c>
      <c r="E610" s="5">
        <v>283.75</v>
      </c>
      <c r="F610">
        <v>-1</v>
      </c>
      <c r="G610" s="5">
        <f t="shared" ref="G610" si="898">(+E610-E609)/E609*F609*100</f>
        <v>4.2049210429673112</v>
      </c>
      <c r="H610" s="3">
        <f t="shared" ref="H610" si="899">I609*G610/100</f>
        <v>162069.86463897693</v>
      </c>
      <c r="I610" s="3">
        <f t="shared" ref="I610" si="900">I609+H610</f>
        <v>4016360.1826471398</v>
      </c>
      <c r="J610" s="4"/>
      <c r="K610" s="4"/>
    </row>
    <row r="611" spans="1:12" x14ac:dyDescent="0.25">
      <c r="B611">
        <v>30</v>
      </c>
      <c r="C611" t="s">
        <v>2</v>
      </c>
      <c r="D611" s="2">
        <v>44908</v>
      </c>
      <c r="E611" s="5">
        <v>296.64999999999998</v>
      </c>
      <c r="F611">
        <v>1</v>
      </c>
      <c r="G611" s="5">
        <f t="shared" ref="G611" si="901">(+E611-E610)/E610*F610*100</f>
        <v>-4.5462555066079213</v>
      </c>
      <c r="H611" s="3">
        <f t="shared" ref="H611" si="902">I610*G611/100</f>
        <v>-182593.99596880353</v>
      </c>
      <c r="I611" s="3">
        <f t="shared" ref="I611" si="903">I610+H611</f>
        <v>3833766.186678336</v>
      </c>
      <c r="J611" s="4"/>
      <c r="K611" s="4"/>
    </row>
    <row r="612" spans="1:12" x14ac:dyDescent="0.25">
      <c r="B612">
        <v>31</v>
      </c>
      <c r="C612" t="s">
        <v>1</v>
      </c>
      <c r="D612" s="2">
        <v>44911</v>
      </c>
      <c r="E612" s="5">
        <v>275.35000000000002</v>
      </c>
      <c r="F612">
        <v>-1</v>
      </c>
      <c r="G612" s="5">
        <f t="shared" ref="G612" si="904">(+E612-E611)/E611*F611*100</f>
        <v>-7.1801786617225538</v>
      </c>
      <c r="H612" s="3">
        <f t="shared" ref="H612" si="905">I611*G612/100</f>
        <v>-275271.26167621231</v>
      </c>
      <c r="I612" s="3">
        <f t="shared" ref="I612" si="906">I611+H612</f>
        <v>3558494.9250021237</v>
      </c>
      <c r="J612" s="4"/>
      <c r="K612" s="4"/>
    </row>
    <row r="613" spans="1:12" x14ac:dyDescent="0.25">
      <c r="A613" s="1"/>
      <c r="B613" t="s">
        <v>25</v>
      </c>
      <c r="D613" s="2">
        <v>44925</v>
      </c>
      <c r="E613" s="5">
        <v>266.27999999999997</v>
      </c>
      <c r="F613">
        <v>-1</v>
      </c>
      <c r="G613" s="5">
        <f t="shared" ref="G613" si="907">(+E613-E612)/E612*F612*100</f>
        <v>3.2939894679498996</v>
      </c>
      <c r="H613" s="3">
        <f t="shared" ref="H613" si="908">I612*G613/100</f>
        <v>117216.44804710163</v>
      </c>
      <c r="I613" s="3">
        <f t="shared" ref="I613" si="909">I612+H613</f>
        <v>3675711.3730492252</v>
      </c>
      <c r="J613" s="4">
        <f>(I613-I581)/I581*100</f>
        <v>-28.352995639811741</v>
      </c>
      <c r="K613" s="4">
        <f>(E613-E581)/E581*100</f>
        <v>-33.070252607766761</v>
      </c>
      <c r="L613">
        <v>22.2</v>
      </c>
    </row>
    <row r="614" spans="1:12" x14ac:dyDescent="0.25">
      <c r="A614" s="1">
        <v>2023</v>
      </c>
      <c r="B614">
        <v>1</v>
      </c>
      <c r="C614" t="s">
        <v>2</v>
      </c>
      <c r="D614" s="2">
        <v>44935</v>
      </c>
      <c r="E614" s="5">
        <v>273.58</v>
      </c>
      <c r="F614">
        <v>1</v>
      </c>
      <c r="G614" s="5">
        <f t="shared" ref="G614" si="910">(+E614-E613)/E613*F613*100</f>
        <v>-2.741475138951484</v>
      </c>
      <c r="H614" s="3">
        <f t="shared" ref="H614" si="911">I613*G614/100</f>
        <v>-100768.71347175674</v>
      </c>
      <c r="I614" s="3">
        <f t="shared" ref="I614" si="912">I613+H614</f>
        <v>3574942.6595774684</v>
      </c>
      <c r="J614" s="4"/>
      <c r="K614" s="4"/>
    </row>
    <row r="615" spans="1:12" x14ac:dyDescent="0.25">
      <c r="B615">
        <v>2</v>
      </c>
      <c r="C615" t="s">
        <v>1</v>
      </c>
      <c r="D615" s="2">
        <v>44994</v>
      </c>
      <c r="E615" s="5">
        <v>295.95</v>
      </c>
      <c r="F615">
        <v>-1</v>
      </c>
      <c r="G615" s="5">
        <f t="shared" ref="G615" si="913">(+E615-E614)/E614*F614*100</f>
        <v>8.1767673075517244</v>
      </c>
      <c r="H615" s="3">
        <f t="shared" ref="H615" si="914">I614*G615/100</f>
        <v>292314.74265205057</v>
      </c>
      <c r="I615" s="3">
        <f t="shared" ref="I615" si="915">I614+H615</f>
        <v>3867257.4022295191</v>
      </c>
      <c r="J615" s="4"/>
      <c r="K615" s="4"/>
    </row>
    <row r="616" spans="1:12" x14ac:dyDescent="0.25">
      <c r="B616">
        <v>3</v>
      </c>
      <c r="C616" t="s">
        <v>2</v>
      </c>
      <c r="D616" s="2">
        <v>45001</v>
      </c>
      <c r="E616" s="5">
        <v>304.5</v>
      </c>
      <c r="F616">
        <v>1</v>
      </c>
      <c r="G616" s="5">
        <f t="shared" ref="G616" si="916">(+E616-E615)/E615*F615*100</f>
        <v>-2.88900152052712</v>
      </c>
      <c r="H616" s="3">
        <f t="shared" ref="H616" si="917">I615*G616/100</f>
        <v>-111725.12515310841</v>
      </c>
      <c r="I616" s="3">
        <f t="shared" ref="I616" si="918">I615+H616</f>
        <v>3755532.2770764106</v>
      </c>
      <c r="J616" s="4"/>
      <c r="K616" s="4"/>
    </row>
    <row r="617" spans="1:12" x14ac:dyDescent="0.25">
      <c r="B617">
        <v>4</v>
      </c>
      <c r="C617" t="s">
        <v>1</v>
      </c>
      <c r="D617" s="2">
        <v>45013</v>
      </c>
      <c r="E617" s="5">
        <v>306.14</v>
      </c>
      <c r="F617">
        <v>-1</v>
      </c>
      <c r="G617" s="5">
        <f t="shared" ref="G617" si="919">(+E617-E616)/E616*F616*100</f>
        <v>0.53858784893267198</v>
      </c>
      <c r="H617" s="3">
        <f t="shared" ref="H617" si="920">I616*G617/100</f>
        <v>20226.840507078032</v>
      </c>
      <c r="I617" s="3">
        <f t="shared" ref="I617" si="921">I616+H617</f>
        <v>3775759.1175834886</v>
      </c>
      <c r="J617" s="4"/>
      <c r="K617" s="4"/>
    </row>
    <row r="618" spans="1:12" x14ac:dyDescent="0.25">
      <c r="B618">
        <v>5</v>
      </c>
      <c r="C618" t="s">
        <v>2</v>
      </c>
      <c r="D618" s="2">
        <v>45014</v>
      </c>
      <c r="E618" s="5">
        <v>311.55</v>
      </c>
      <c r="F618">
        <v>1</v>
      </c>
      <c r="G618" s="5">
        <f t="shared" ref="G618" si="922">(+E618-E617)/E617*F617*100</f>
        <v>-1.767165349186655</v>
      </c>
      <c r="H618" s="3">
        <f t="shared" ref="H618" si="923">I617*G618/100</f>
        <v>-66723.906794691211</v>
      </c>
      <c r="I618" s="3">
        <f t="shared" ref="I618" si="924">I617+H618</f>
        <v>3709035.2107887976</v>
      </c>
      <c r="J618" s="4"/>
      <c r="K618" s="4"/>
    </row>
    <row r="619" spans="1:12" x14ac:dyDescent="0.25">
      <c r="B619">
        <v>6</v>
      </c>
      <c r="C619" t="s">
        <v>1</v>
      </c>
      <c r="D619" s="2">
        <v>45037</v>
      </c>
      <c r="E619" s="5">
        <v>314.73</v>
      </c>
      <c r="F619">
        <v>-1</v>
      </c>
      <c r="G619" s="5">
        <f t="shared" ref="G619" si="925">(+E619-E618)/E618*F618*100</f>
        <v>1.0207029369282641</v>
      </c>
      <c r="H619" s="3">
        <f t="shared" ref="H619" si="926">I618*G619/100</f>
        <v>37858.231328224691</v>
      </c>
      <c r="I619" s="3">
        <f t="shared" ref="I619" si="927">I618+H619</f>
        <v>3746893.4421170224</v>
      </c>
      <c r="J619" s="4"/>
      <c r="K619" s="4"/>
    </row>
    <row r="620" spans="1:12" x14ac:dyDescent="0.25">
      <c r="B620">
        <v>7</v>
      </c>
      <c r="C620" t="s">
        <v>2</v>
      </c>
      <c r="D620" s="2">
        <v>45044</v>
      </c>
      <c r="E620" s="5">
        <v>320.85000000000002</v>
      </c>
      <c r="F620">
        <v>1</v>
      </c>
      <c r="G620" s="5">
        <f t="shared" ref="G620" si="928">(+E620-E619)/E619*F619*100</f>
        <v>-1.9445238776093807</v>
      </c>
      <c r="H620" s="3">
        <f t="shared" ref="H620" si="929">I619*G620/100</f>
        <v>-72859.237650545518</v>
      </c>
      <c r="I620" s="3">
        <f t="shared" ref="I620" si="930">I619+H620</f>
        <v>3674034.204466477</v>
      </c>
      <c r="J620" s="4"/>
      <c r="K620" s="4"/>
    </row>
    <row r="621" spans="1:12" x14ac:dyDescent="0.25">
      <c r="B621">
        <v>8</v>
      </c>
      <c r="C621" t="s">
        <v>1</v>
      </c>
      <c r="D621" s="2">
        <v>45140</v>
      </c>
      <c r="E621" s="5">
        <v>376</v>
      </c>
      <c r="F621">
        <v>-1</v>
      </c>
      <c r="G621" s="5">
        <f t="shared" ref="G621" si="931">(+E621-E620)/E620*F620*100</f>
        <v>17.188717469222368</v>
      </c>
      <c r="H621" s="3">
        <f t="shared" ref="H621" si="932">I620*G621/100</f>
        <v>631519.35912833433</v>
      </c>
      <c r="I621" s="3">
        <f t="shared" ref="I621" si="933">I620+H621</f>
        <v>4305553.5635948116</v>
      </c>
      <c r="J621" s="4"/>
      <c r="K621" s="4"/>
    </row>
    <row r="622" spans="1:12" x14ac:dyDescent="0.25">
      <c r="B622">
        <v>9</v>
      </c>
      <c r="C622" t="s">
        <v>2</v>
      </c>
      <c r="D622" s="2">
        <v>45148</v>
      </c>
      <c r="E622" s="5">
        <v>371.84</v>
      </c>
      <c r="F622">
        <v>1</v>
      </c>
      <c r="G622" s="5">
        <f t="shared" ref="G622" si="934">(+E622-E621)/E621*F621*100</f>
        <v>1.1063829787234107</v>
      </c>
      <c r="H622" s="3">
        <f t="shared" ref="H622" si="935">I621*G622/100</f>
        <v>47635.911767432233</v>
      </c>
      <c r="I622" s="3">
        <f t="shared" ref="I622" si="936">I621+H622</f>
        <v>4353189.4753622441</v>
      </c>
      <c r="J622" s="4"/>
      <c r="K622" s="4"/>
    </row>
    <row r="623" spans="1:12" x14ac:dyDescent="0.25">
      <c r="B623">
        <v>10</v>
      </c>
      <c r="C623" t="s">
        <v>1</v>
      </c>
      <c r="D623" s="2">
        <v>45155</v>
      </c>
      <c r="E623" s="5">
        <v>361.23</v>
      </c>
      <c r="F623">
        <v>-1</v>
      </c>
      <c r="G623" s="5">
        <f t="shared" ref="G623" si="937">(+E623-E622)/E622*F622*100</f>
        <v>-2.8533777969018819</v>
      </c>
      <c r="H623" s="3">
        <f t="shared" ref="H623" si="938">I622*G623/100</f>
        <v>-124212.94194705579</v>
      </c>
      <c r="I623" s="3">
        <f t="shared" ref="I623" si="939">I622+H623</f>
        <v>4228976.5334151881</v>
      </c>
      <c r="J623" s="4"/>
      <c r="K623" s="4"/>
    </row>
    <row r="624" spans="1:12" x14ac:dyDescent="0.25">
      <c r="B624">
        <v>11</v>
      </c>
      <c r="C624" t="s">
        <v>2</v>
      </c>
      <c r="D624" s="2">
        <v>45161</v>
      </c>
      <c r="E624" s="5">
        <v>368.67</v>
      </c>
      <c r="F624">
        <v>1</v>
      </c>
      <c r="G624" s="5">
        <f t="shared" ref="G624" si="940">(+E624-E623)/E623*F623*100</f>
        <v>-2.0596295988705249</v>
      </c>
      <c r="H624" s="3">
        <f t="shared" ref="H624" si="941">I623*G624/100</f>
        <v>-87101.25241150787</v>
      </c>
      <c r="I624" s="3">
        <f t="shared" ref="I624" si="942">I623+H624</f>
        <v>4141875.2810036801</v>
      </c>
      <c r="J624" s="4"/>
      <c r="K624" s="4"/>
    </row>
    <row r="625" spans="1:12" x14ac:dyDescent="0.25">
      <c r="B625">
        <v>12</v>
      </c>
      <c r="C625" t="s">
        <v>1</v>
      </c>
      <c r="D625" s="2">
        <v>45176</v>
      </c>
      <c r="E625" s="5">
        <v>370.7</v>
      </c>
      <c r="F625">
        <v>-1</v>
      </c>
      <c r="G625" s="5">
        <f t="shared" ref="G625" si="943">(+E625-E624)/E624*F624*100</f>
        <v>0.5506279328396595</v>
      </c>
      <c r="H625" s="3">
        <f t="shared" ref="H625" si="944">I624*G625/100</f>
        <v>22806.322240587404</v>
      </c>
      <c r="I625" s="3">
        <f t="shared" ref="I625" si="945">I624+H625</f>
        <v>4164681.6032442674</v>
      </c>
      <c r="J625" s="4"/>
      <c r="K625" s="4"/>
    </row>
    <row r="626" spans="1:12" x14ac:dyDescent="0.25">
      <c r="B626">
        <v>13</v>
      </c>
      <c r="C626" t="s">
        <v>2</v>
      </c>
      <c r="D626" s="2">
        <v>45180</v>
      </c>
      <c r="E626" s="5">
        <v>374.7</v>
      </c>
      <c r="F626">
        <v>1</v>
      </c>
      <c r="G626" s="5">
        <f t="shared" ref="G626" si="946">(+E626-E625)/E625*F625*100</f>
        <v>-1.0790396547073104</v>
      </c>
      <c r="H626" s="3">
        <f t="shared" ref="H626" si="947">I625*G626/100</f>
        <v>-44938.565991305819</v>
      </c>
      <c r="I626" s="3">
        <f t="shared" ref="I626" si="948">I625+H626</f>
        <v>4119743.0372529617</v>
      </c>
      <c r="J626" s="4"/>
      <c r="K626" s="4"/>
    </row>
    <row r="627" spans="1:12" x14ac:dyDescent="0.25">
      <c r="B627">
        <v>14</v>
      </c>
      <c r="C627" t="s">
        <v>1</v>
      </c>
      <c r="D627" s="2">
        <v>45184</v>
      </c>
      <c r="E627" s="5">
        <v>373.2</v>
      </c>
      <c r="F627">
        <v>-1</v>
      </c>
      <c r="G627" s="5">
        <f t="shared" ref="G627" si="949">(+E627-E626)/E626*F626*100</f>
        <v>-0.40032025620496392</v>
      </c>
      <c r="H627" s="3">
        <f t="shared" ref="H627" si="950">I626*G627/100</f>
        <v>-16492.165881717217</v>
      </c>
      <c r="I627" s="3">
        <f t="shared" ref="I627" si="951">I626+H627</f>
        <v>4103250.8713712445</v>
      </c>
      <c r="J627" s="4"/>
      <c r="K627" s="4"/>
    </row>
    <row r="628" spans="1:12" x14ac:dyDescent="0.25">
      <c r="B628">
        <v>15</v>
      </c>
      <c r="C628" t="s">
        <v>2</v>
      </c>
      <c r="D628" s="2">
        <v>45197</v>
      </c>
      <c r="E628" s="5">
        <v>359</v>
      </c>
      <c r="F628">
        <v>1</v>
      </c>
      <c r="G628" s="5">
        <f t="shared" ref="G628" si="952">(+E628-E627)/E627*F627*100</f>
        <v>3.8049303322615193</v>
      </c>
      <c r="H628" s="3">
        <f t="shared" ref="H628" si="953">I627*G628/100</f>
        <v>156125.8370135896</v>
      </c>
      <c r="I628" s="3">
        <f t="shared" ref="I628" si="954">I627+H628</f>
        <v>4259376.7083848342</v>
      </c>
      <c r="J628" s="4"/>
      <c r="K628" s="4"/>
    </row>
    <row r="629" spans="1:12" x14ac:dyDescent="0.25">
      <c r="B629">
        <v>16</v>
      </c>
      <c r="C629" t="s">
        <v>1</v>
      </c>
      <c r="D629" s="2">
        <v>45225</v>
      </c>
      <c r="E629" s="5">
        <v>348</v>
      </c>
      <c r="F629">
        <v>-1</v>
      </c>
      <c r="G629" s="5">
        <f t="shared" ref="G629" si="955">(+E629-E628)/E628*F628*100</f>
        <v>-3.0640668523676879</v>
      </c>
      <c r="H629" s="3">
        <f t="shared" ref="H629" si="956">I628*G629/100</f>
        <v>-130510.14983908963</v>
      </c>
      <c r="I629" s="3">
        <f t="shared" ref="I629" si="957">I628+H629</f>
        <v>4128866.5585457445</v>
      </c>
      <c r="J629" s="4"/>
      <c r="K629" s="4"/>
    </row>
    <row r="630" spans="1:12" x14ac:dyDescent="0.25">
      <c r="B630">
        <v>17</v>
      </c>
      <c r="C630" t="s">
        <v>2</v>
      </c>
      <c r="D630" s="2">
        <v>45230</v>
      </c>
      <c r="E630" s="5">
        <v>347.5</v>
      </c>
      <c r="F630">
        <v>1</v>
      </c>
      <c r="G630" s="5">
        <f t="shared" ref="G630" si="958">(+E630-E629)/E629*F629*100</f>
        <v>0.14367816091954022</v>
      </c>
      <c r="H630" s="3">
        <f t="shared" ref="H630" si="959">I629*G630/100</f>
        <v>5932.2795381404367</v>
      </c>
      <c r="I630" s="3">
        <f t="shared" ref="I630" si="960">I629+H630</f>
        <v>4134798.8380838851</v>
      </c>
      <c r="J630" s="4"/>
      <c r="K630" s="4"/>
    </row>
    <row r="631" spans="1:12" x14ac:dyDescent="0.25">
      <c r="B631" t="s">
        <v>25</v>
      </c>
      <c r="D631" s="2">
        <v>45289</v>
      </c>
      <c r="E631" s="5">
        <v>409.52</v>
      </c>
      <c r="F631">
        <v>1</v>
      </c>
      <c r="G631" s="5">
        <f t="shared" ref="G631:G633" si="961">(+E631-E630)/E630*F630*100</f>
        <v>17.847482014388483</v>
      </c>
      <c r="H631" s="3">
        <f t="shared" ref="H631:H633" si="962">I630*G631/100</f>
        <v>737957.47895816539</v>
      </c>
      <c r="I631" s="3">
        <f t="shared" ref="I631:I633" si="963">I630+H631</f>
        <v>4872756.3170420509</v>
      </c>
      <c r="J631" s="14">
        <v>32.6</v>
      </c>
      <c r="K631" s="14">
        <v>53.8</v>
      </c>
      <c r="L631">
        <v>22.7</v>
      </c>
    </row>
    <row r="632" spans="1:12" x14ac:dyDescent="0.25">
      <c r="A632" s="1">
        <v>2024</v>
      </c>
      <c r="B632">
        <v>1</v>
      </c>
      <c r="C632" t="s">
        <v>1</v>
      </c>
      <c r="D632" s="11">
        <v>45293</v>
      </c>
      <c r="E632" s="5">
        <v>405</v>
      </c>
      <c r="F632">
        <v>-1</v>
      </c>
      <c r="G632" s="5">
        <f t="shared" si="961"/>
        <v>-1.1037311974995072</v>
      </c>
      <c r="H632" s="3">
        <f t="shared" si="962"/>
        <v>-53782.131649321112</v>
      </c>
      <c r="I632" s="3">
        <f t="shared" si="963"/>
        <v>4818974.1853927299</v>
      </c>
    </row>
    <row r="633" spans="1:12" x14ac:dyDescent="0.25">
      <c r="B633">
        <v>2</v>
      </c>
      <c r="C633" t="s">
        <v>2</v>
      </c>
      <c r="D633" s="11">
        <v>45299</v>
      </c>
      <c r="E633" s="5">
        <v>398.7</v>
      </c>
      <c r="F633">
        <v>1</v>
      </c>
      <c r="G633" s="5">
        <f t="shared" si="961"/>
        <v>1.5555555555555582</v>
      </c>
      <c r="H633" s="3">
        <f t="shared" si="962"/>
        <v>74961.820661664824</v>
      </c>
      <c r="I633" s="3">
        <f t="shared" si="963"/>
        <v>4893936.0060543949</v>
      </c>
      <c r="J633" s="4"/>
      <c r="K633" s="4"/>
    </row>
    <row r="634" spans="1:12" x14ac:dyDescent="0.25">
      <c r="B634">
        <v>3</v>
      </c>
      <c r="C634" t="s">
        <v>1</v>
      </c>
      <c r="D634" s="11">
        <v>45307</v>
      </c>
      <c r="E634" s="5">
        <v>410</v>
      </c>
      <c r="F634">
        <v>-1</v>
      </c>
      <c r="G634" s="5">
        <f t="shared" ref="G634" si="964">(+E634-E633)/E633*F633*100</f>
        <v>2.8342111863556587</v>
      </c>
      <c r="H634" s="3">
        <f t="shared" ref="H634" si="965">I633*G634/100</f>
        <v>138704.48173668102</v>
      </c>
      <c r="I634" s="3">
        <f t="shared" ref="I634" si="966">I633+H634</f>
        <v>5032640.4877910763</v>
      </c>
      <c r="J634" s="4"/>
      <c r="K634" s="4"/>
    </row>
    <row r="635" spans="1:12" x14ac:dyDescent="0.25">
      <c r="B635">
        <v>4</v>
      </c>
      <c r="C635" t="s">
        <v>2</v>
      </c>
      <c r="D635" s="11">
        <v>45310</v>
      </c>
      <c r="E635" s="5">
        <v>414.9</v>
      </c>
      <c r="F635">
        <v>1</v>
      </c>
      <c r="G635" s="5">
        <f t="shared" ref="G635" si="967">(+E635-E634)/E634*F634*100</f>
        <v>-1.1951219512195066</v>
      </c>
      <c r="H635" s="3">
        <f t="shared" ref="H635" si="968">I634*G635/100</f>
        <v>-60146.191195551604</v>
      </c>
      <c r="I635" s="3">
        <f t="shared" ref="I635" si="969">I634+H635</f>
        <v>4972494.296595525</v>
      </c>
      <c r="J635" s="4"/>
      <c r="K635" s="4"/>
    </row>
    <row r="636" spans="1:12" x14ac:dyDescent="0.25">
      <c r="B636">
        <v>5</v>
      </c>
      <c r="C636" t="s">
        <v>1</v>
      </c>
      <c r="D636" s="11">
        <v>45322</v>
      </c>
      <c r="E636" s="5">
        <v>420.9</v>
      </c>
      <c r="F636">
        <v>-1</v>
      </c>
      <c r="G636" s="5">
        <f t="shared" ref="G636" si="970">(+E636-E635)/E635*F635*100</f>
        <v>1.4461315979754159</v>
      </c>
      <c r="H636" s="3">
        <f t="shared" ref="H636" si="971">I635*G636/100</f>
        <v>71908.811230593288</v>
      </c>
      <c r="I636" s="3">
        <f t="shared" ref="I636" si="972">I635+H636</f>
        <v>5044403.1078261184</v>
      </c>
      <c r="J636" s="4"/>
      <c r="K636" s="4"/>
    </row>
    <row r="637" spans="1:12" x14ac:dyDescent="0.25">
      <c r="B637">
        <v>6</v>
      </c>
      <c r="C637" t="s">
        <v>2</v>
      </c>
      <c r="D637" s="11">
        <v>45324</v>
      </c>
      <c r="E637" s="5">
        <v>428</v>
      </c>
      <c r="F637">
        <v>1</v>
      </c>
      <c r="G637" s="5">
        <f t="shared" ref="G637" si="973">(+E637-E636)/E636*F636*100</f>
        <v>-1.6868614872891479</v>
      </c>
      <c r="H637" s="3">
        <f t="shared" ref="H637" si="974">I636*G637/100</f>
        <v>-85092.093289535667</v>
      </c>
      <c r="I637" s="3">
        <f t="shared" ref="I637" si="975">I636+H637</f>
        <v>4959311.0145365829</v>
      </c>
      <c r="J637" s="4"/>
      <c r="K637" s="4"/>
    </row>
    <row r="638" spans="1:12" x14ac:dyDescent="0.25">
      <c r="B638">
        <v>7</v>
      </c>
      <c r="C638" t="s">
        <v>1</v>
      </c>
      <c r="D638" s="11">
        <v>45342</v>
      </c>
      <c r="E638" s="5">
        <v>427.2</v>
      </c>
      <c r="F638">
        <v>-1</v>
      </c>
      <c r="G638" s="5">
        <f t="shared" ref="G638" si="976">(+E638-E637)/E637*F637*100</f>
        <v>-0.18691588785046995</v>
      </c>
      <c r="H638" s="3">
        <f t="shared" ref="H638" si="977">I637*G638/100</f>
        <v>-9269.7402140872036</v>
      </c>
      <c r="I638" s="3">
        <f t="shared" ref="I638" si="978">I637+H638</f>
        <v>4950041.2743224958</v>
      </c>
      <c r="J638" s="4"/>
      <c r="K638" s="4"/>
    </row>
    <row r="639" spans="1:12" x14ac:dyDescent="0.25">
      <c r="B639">
        <v>8</v>
      </c>
      <c r="C639" t="s">
        <v>2</v>
      </c>
      <c r="D639" s="11">
        <v>45344</v>
      </c>
      <c r="E639" s="5">
        <v>434.4</v>
      </c>
      <c r="F639">
        <v>1</v>
      </c>
      <c r="G639" s="5">
        <f t="shared" ref="G639" si="979">(+E639-E638)/E638*F638*100</f>
        <v>-1.6853932584269637</v>
      </c>
      <c r="H639" s="3">
        <f t="shared" ref="H639" si="980">I638*G639/100</f>
        <v>-83427.661926783505</v>
      </c>
      <c r="I639" s="3">
        <f t="shared" ref="I639" si="981">I638+H639</f>
        <v>4866613.6123957122</v>
      </c>
      <c r="J639" s="4"/>
      <c r="K639" s="4"/>
    </row>
    <row r="640" spans="1:12" x14ac:dyDescent="0.25">
      <c r="B640">
        <v>9</v>
      </c>
      <c r="C640" t="s">
        <v>1</v>
      </c>
      <c r="D640" s="11">
        <v>45379</v>
      </c>
      <c r="E640" s="5">
        <v>442</v>
      </c>
      <c r="F640">
        <v>-1</v>
      </c>
      <c r="G640" s="5">
        <f t="shared" ref="G640" si="982">(+E640-E639)/E639*F639*100</f>
        <v>1.7495395948434675</v>
      </c>
      <c r="H640" s="3">
        <f t="shared" ref="H640" si="983">I639*G640/100</f>
        <v>85143.332076904975</v>
      </c>
      <c r="I640" s="3">
        <f t="shared" ref="I640" si="984">I639+H640</f>
        <v>4951756.9444726175</v>
      </c>
      <c r="J640" s="4"/>
      <c r="K640" s="4"/>
    </row>
    <row r="641" spans="1:12" x14ac:dyDescent="0.25">
      <c r="B641">
        <v>10</v>
      </c>
      <c r="C641" t="s">
        <v>2</v>
      </c>
      <c r="D641" s="11">
        <v>45404</v>
      </c>
      <c r="E641" s="5">
        <v>417.1</v>
      </c>
      <c r="F641">
        <v>1</v>
      </c>
      <c r="G641" s="5">
        <f t="shared" ref="G641" si="985">(+E641-E640)/E640*F640*100</f>
        <v>5.6334841628959218</v>
      </c>
      <c r="H641" s="3">
        <f t="shared" ref="H641" si="986">I640*G641/100</f>
        <v>278956.44325196388</v>
      </c>
      <c r="I641" s="3">
        <f t="shared" ref="I641" si="987">I640+H641</f>
        <v>5230713.3877245812</v>
      </c>
      <c r="J641" s="4"/>
      <c r="K641" s="4"/>
    </row>
    <row r="642" spans="1:12" x14ac:dyDescent="0.25">
      <c r="B642">
        <v>11</v>
      </c>
      <c r="C642" t="s">
        <v>1</v>
      </c>
      <c r="D642" s="11">
        <v>45407</v>
      </c>
      <c r="E642" s="5">
        <v>421.25</v>
      </c>
      <c r="F642">
        <v>-1</v>
      </c>
      <c r="G642" s="5">
        <f t="shared" ref="G642" si="988">(+E642-E641)/E641*F641*100</f>
        <v>0.99496523615439392</v>
      </c>
      <c r="H642" s="3">
        <f t="shared" ref="H642" si="989">I641*G642/100</f>
        <v>52043.779810733373</v>
      </c>
      <c r="I642" s="3">
        <f t="shared" ref="I642" si="990">I641+H642</f>
        <v>5282757.1675353143</v>
      </c>
      <c r="J642" s="4"/>
      <c r="K642" s="4"/>
    </row>
    <row r="643" spans="1:12" x14ac:dyDescent="0.25">
      <c r="B643">
        <v>12</v>
      </c>
      <c r="C643" t="s">
        <v>2</v>
      </c>
      <c r="D643" s="11">
        <v>45408</v>
      </c>
      <c r="E643" s="5">
        <v>427.8</v>
      </c>
      <c r="F643">
        <v>1</v>
      </c>
      <c r="G643" s="5">
        <f t="shared" ref="G643" si="991">(+E643-E642)/E642*F642*100</f>
        <v>-1.554896142433237</v>
      </c>
      <c r="H643" s="3">
        <f t="shared" ref="H643" si="992">I642*G643/100</f>
        <v>-82141.387412121941</v>
      </c>
      <c r="I643" s="3">
        <f t="shared" ref="I643" si="993">I642+H643</f>
        <v>5200615.7801231928</v>
      </c>
      <c r="J643" s="4"/>
      <c r="K643" s="4"/>
    </row>
    <row r="644" spans="1:12" x14ac:dyDescent="0.25">
      <c r="B644">
        <v>13</v>
      </c>
      <c r="C644" t="s">
        <v>1</v>
      </c>
      <c r="D644" s="11">
        <v>45413</v>
      </c>
      <c r="E644" s="5">
        <v>424.59</v>
      </c>
      <c r="F644">
        <v>-1</v>
      </c>
      <c r="G644" s="5">
        <f t="shared" ref="G644" si="994">(+E644-E643)/E643*F643*100</f>
        <v>-0.75035063113605338</v>
      </c>
      <c r="H644" s="3">
        <f t="shared" ref="H644" si="995">I643*G644/100</f>
        <v>-39022.853329115562</v>
      </c>
      <c r="I644" s="3">
        <f t="shared" ref="I644" si="996">I643+H644</f>
        <v>5161592.9267940773</v>
      </c>
      <c r="J644" s="4"/>
      <c r="K644" s="4"/>
    </row>
    <row r="645" spans="1:12" x14ac:dyDescent="0.25">
      <c r="B645">
        <v>14</v>
      </c>
      <c r="C645" t="s">
        <v>2</v>
      </c>
      <c r="D645" s="2">
        <v>45415</v>
      </c>
      <c r="E645" s="5">
        <v>434</v>
      </c>
      <c r="F645">
        <v>1</v>
      </c>
      <c r="G645" s="5">
        <f t="shared" ref="G645" si="997">(+E645-E644)/E644*F644*100</f>
        <v>-2.2162556819520067</v>
      </c>
      <c r="H645" s="3">
        <f t="shared" ref="H645" si="998">I644*G645/100</f>
        <v>-114394.09651930662</v>
      </c>
      <c r="I645" s="3">
        <f t="shared" ref="I645" si="999">I644+H645</f>
        <v>5047198.830274771</v>
      </c>
      <c r="J645" s="4"/>
      <c r="K645" s="4"/>
    </row>
    <row r="646" spans="1:12" x14ac:dyDescent="0.25">
      <c r="B646">
        <v>15</v>
      </c>
      <c r="C646" t="s">
        <v>1</v>
      </c>
      <c r="D646" s="2">
        <v>45442</v>
      </c>
      <c r="E646" s="5">
        <v>454.4</v>
      </c>
      <c r="F646">
        <v>-1</v>
      </c>
      <c r="G646" s="5">
        <f t="shared" ref="G646" si="1000">(+E646-E645)/E645*F645*100</f>
        <v>4.7004608294930827</v>
      </c>
      <c r="H646" s="3">
        <f t="shared" ref="H646" si="1001">I645*G646/100</f>
        <v>237241.60400369868</v>
      </c>
      <c r="I646" s="3">
        <f t="shared" ref="I646" si="1002">I645+H646</f>
        <v>5284440.4342784695</v>
      </c>
      <c r="J646" s="4"/>
      <c r="K646" s="4"/>
    </row>
    <row r="647" spans="1:12" x14ac:dyDescent="0.25">
      <c r="B647">
        <v>16</v>
      </c>
      <c r="C647" t="s">
        <v>2</v>
      </c>
      <c r="D647" s="2">
        <v>45448</v>
      </c>
      <c r="E647" s="5">
        <v>457.9</v>
      </c>
      <c r="F647">
        <v>1</v>
      </c>
      <c r="G647" s="5">
        <f t="shared" ref="G647" si="1003">(+E647-E646)/E646*F646*100</f>
        <v>-0.77024647887323949</v>
      </c>
      <c r="H647" s="3">
        <f t="shared" ref="H647" si="1004">I646*G647/100</f>
        <v>-40703.216373183641</v>
      </c>
      <c r="I647" s="3">
        <f t="shared" ref="I647" si="1005">I646+H647</f>
        <v>5243737.2179052858</v>
      </c>
      <c r="J647" s="4"/>
      <c r="K647" s="4"/>
    </row>
    <row r="648" spans="1:12" x14ac:dyDescent="0.25">
      <c r="B648">
        <v>17</v>
      </c>
      <c r="C648" t="s">
        <v>1</v>
      </c>
      <c r="D648" s="2">
        <v>45491</v>
      </c>
      <c r="E648" s="5">
        <v>483</v>
      </c>
      <c r="F648">
        <v>-1</v>
      </c>
      <c r="G648" s="5">
        <f t="shared" ref="G648" si="1006">(+E648-E647)/E647*F647*100</f>
        <v>5.4815461891242681</v>
      </c>
      <c r="H648" s="3">
        <f t="shared" ref="H648" si="1007">I647*G648/100</f>
        <v>287437.8776357781</v>
      </c>
      <c r="I648" s="3">
        <f t="shared" ref="I648" si="1008">I647+H648</f>
        <v>5531175.0955410637</v>
      </c>
      <c r="J648" s="4"/>
      <c r="K648" s="4"/>
    </row>
    <row r="649" spans="1:12" x14ac:dyDescent="0.25">
      <c r="B649">
        <v>18</v>
      </c>
      <c r="C649" t="s">
        <v>2</v>
      </c>
      <c r="D649" s="2">
        <v>45517</v>
      </c>
      <c r="E649" s="5">
        <v>456</v>
      </c>
      <c r="F649">
        <v>1</v>
      </c>
      <c r="G649" s="5">
        <f t="shared" ref="G649" si="1009">(+E649-E648)/E648*F648*100</f>
        <v>5.5900621118012426</v>
      </c>
      <c r="H649" s="3">
        <f t="shared" ref="H649" si="1010">I648*G649/100</f>
        <v>309196.12335322722</v>
      </c>
      <c r="I649" s="3">
        <f t="shared" ref="I649" si="1011">I648+H649</f>
        <v>5840371.2188942907</v>
      </c>
      <c r="J649" s="4"/>
      <c r="K649" s="4"/>
    </row>
    <row r="650" spans="1:12" x14ac:dyDescent="0.25">
      <c r="B650">
        <v>19</v>
      </c>
      <c r="C650" t="s">
        <v>1</v>
      </c>
      <c r="D650" s="2">
        <v>45541</v>
      </c>
      <c r="E650" s="5">
        <v>459</v>
      </c>
      <c r="F650">
        <v>-1</v>
      </c>
      <c r="G650" s="5">
        <f t="shared" ref="G650" si="1012">(+E650-E649)/E649*F649*100</f>
        <v>0.6578947368421052</v>
      </c>
      <c r="H650" s="3">
        <f t="shared" ref="H650" si="1013">I649*G650/100</f>
        <v>38423.494861146646</v>
      </c>
      <c r="I650" s="3">
        <f t="shared" ref="I650" si="1014">I649+H650</f>
        <v>5878794.7137554372</v>
      </c>
      <c r="J650" s="4"/>
      <c r="K650" s="4"/>
    </row>
    <row r="651" spans="1:12" x14ac:dyDescent="0.25">
      <c r="B651">
        <v>20</v>
      </c>
      <c r="C651" t="s">
        <v>2</v>
      </c>
      <c r="D651" s="2">
        <v>45548</v>
      </c>
      <c r="E651" s="5">
        <v>473.6</v>
      </c>
      <c r="F651">
        <v>1</v>
      </c>
      <c r="G651" s="5">
        <f t="shared" ref="G651" si="1015">(+E651-E650)/E650*F650*100</f>
        <v>-3.1808278867102446</v>
      </c>
      <c r="H651" s="3">
        <f t="shared" ref="H651" si="1016">I650*G651/100</f>
        <v>-186994.34165758066</v>
      </c>
      <c r="I651" s="3">
        <f t="shared" ref="I651" si="1017">I650+H651</f>
        <v>5691800.3720978564</v>
      </c>
      <c r="J651" s="4"/>
      <c r="K651" s="4"/>
    </row>
    <row r="652" spans="1:12" x14ac:dyDescent="0.25">
      <c r="B652">
        <v>21</v>
      </c>
      <c r="C652" t="s">
        <v>1</v>
      </c>
      <c r="D652" s="2">
        <v>45657</v>
      </c>
      <c r="E652" s="5">
        <v>513</v>
      </c>
      <c r="F652">
        <v>-1</v>
      </c>
      <c r="G652" s="5">
        <f t="shared" ref="G652" si="1018">(+E652-E651)/E651*F651*100</f>
        <v>8.3192567567567508</v>
      </c>
      <c r="H652" s="3">
        <f t="shared" ref="H652" si="1019">I651*G652/100</f>
        <v>473515.48703685676</v>
      </c>
      <c r="I652" s="3">
        <f t="shared" ref="I652" si="1020">I651+H652</f>
        <v>6165315.8591347132</v>
      </c>
      <c r="J652" s="4"/>
      <c r="K652" s="4"/>
    </row>
    <row r="653" spans="1:12" x14ac:dyDescent="0.25">
      <c r="B653" t="s">
        <v>25</v>
      </c>
      <c r="D653" s="2">
        <v>45657</v>
      </c>
      <c r="E653" s="5">
        <v>511.23</v>
      </c>
      <c r="G653" s="5">
        <f t="shared" ref="G653" si="1021">(+E653-E652)/E652*F652*100</f>
        <v>0.34502923976607835</v>
      </c>
      <c r="H653" s="3">
        <f t="shared" ref="H653" si="1022">I652*G653/100</f>
        <v>21272.142437949962</v>
      </c>
      <c r="I653" s="3">
        <f t="shared" ref="I653" si="1023">I652+H653</f>
        <v>6186588.001572663</v>
      </c>
      <c r="J653" s="4">
        <f>(I653-I631)/I631*100</f>
        <v>26.962802960936038</v>
      </c>
      <c r="K653" s="4">
        <f>(E653-E631)/E631*100</f>
        <v>24.836393826919331</v>
      </c>
      <c r="L653">
        <v>22.9</v>
      </c>
    </row>
    <row r="654" spans="1:12" x14ac:dyDescent="0.25">
      <c r="A654" s="1">
        <v>2025</v>
      </c>
      <c r="E654" s="5" t="s">
        <v>54</v>
      </c>
      <c r="I654" t="s">
        <v>51</v>
      </c>
    </row>
    <row r="655" spans="1:12" x14ac:dyDescent="0.25">
      <c r="D655" s="2"/>
    </row>
    <row r="656" spans="1:12" x14ac:dyDescent="0.25">
      <c r="D656" s="2"/>
      <c r="G656" s="2" t="s">
        <v>48</v>
      </c>
      <c r="I656" t="s">
        <v>49</v>
      </c>
    </row>
    <row r="657" spans="4:9" x14ac:dyDescent="0.25">
      <c r="D657" s="2"/>
      <c r="G657">
        <v>-1.1000000000000001</v>
      </c>
      <c r="H657" s="5"/>
      <c r="I657" s="5">
        <v>1.56</v>
      </c>
    </row>
    <row r="658" spans="4:9" x14ac:dyDescent="0.25">
      <c r="D658" s="2"/>
      <c r="G658" s="5">
        <v>2.83</v>
      </c>
      <c r="H658" s="5"/>
      <c r="I658" s="5">
        <v>-1.2</v>
      </c>
    </row>
    <row r="659" spans="4:9" x14ac:dyDescent="0.25">
      <c r="D659" s="2"/>
      <c r="G659" s="5">
        <v>1.45</v>
      </c>
      <c r="H659" s="5"/>
      <c r="I659" s="5">
        <v>-1.69</v>
      </c>
    </row>
    <row r="660" spans="4:9" x14ac:dyDescent="0.25">
      <c r="D660" s="2"/>
      <c r="G660" s="5">
        <v>-0.19</v>
      </c>
      <c r="H660" s="5"/>
      <c r="I660" s="5">
        <v>-1.69</v>
      </c>
    </row>
    <row r="661" spans="4:9" x14ac:dyDescent="0.25">
      <c r="D661" s="2"/>
      <c r="G661" s="5">
        <v>1.75</v>
      </c>
      <c r="H661" s="5"/>
      <c r="I661" s="5">
        <v>5.63</v>
      </c>
    </row>
    <row r="662" spans="4:9" x14ac:dyDescent="0.25">
      <c r="D662" s="2"/>
      <c r="G662" s="5">
        <v>0.99</v>
      </c>
      <c r="I662" s="5">
        <v>-1.55</v>
      </c>
    </row>
    <row r="663" spans="4:9" x14ac:dyDescent="0.25">
      <c r="D663" s="2"/>
      <c r="G663" s="5">
        <v>-0.75</v>
      </c>
      <c r="I663" s="5">
        <v>-2.2200000000000002</v>
      </c>
    </row>
    <row r="664" spans="4:9" x14ac:dyDescent="0.25">
      <c r="D664" s="2"/>
      <c r="G664" s="5">
        <v>4.7</v>
      </c>
      <c r="I664" s="5">
        <v>-0.77</v>
      </c>
    </row>
    <row r="665" spans="4:9" x14ac:dyDescent="0.25">
      <c r="D665" s="2"/>
      <c r="G665" s="5">
        <v>5.48</v>
      </c>
      <c r="I665" s="5">
        <v>5.59</v>
      </c>
    </row>
    <row r="666" spans="4:9" x14ac:dyDescent="0.25">
      <c r="D666" s="2"/>
      <c r="G666" s="5">
        <v>0.66</v>
      </c>
      <c r="I666" s="5">
        <v>-3.18</v>
      </c>
    </row>
    <row r="667" spans="4:9" x14ac:dyDescent="0.25">
      <c r="D667" s="2"/>
      <c r="G667" s="5">
        <v>8.32</v>
      </c>
      <c r="I667" s="5">
        <v>0.35</v>
      </c>
    </row>
    <row r="668" spans="4:9" x14ac:dyDescent="0.25">
      <c r="D668" s="2"/>
    </row>
    <row r="669" spans="4:9" x14ac:dyDescent="0.25">
      <c r="D669" s="2"/>
      <c r="E669" t="s">
        <v>52</v>
      </c>
      <c r="G669" s="5">
        <f>SUM(G657:G667)</f>
        <v>24.14</v>
      </c>
      <c r="I669" s="5">
        <f>SUM(I657:I667)</f>
        <v>0.83</v>
      </c>
    </row>
    <row r="670" spans="4:9" x14ac:dyDescent="0.25">
      <c r="D670" s="2"/>
      <c r="E670" t="s">
        <v>53</v>
      </c>
      <c r="H670" s="5">
        <f>+G669+I669</f>
        <v>24.97</v>
      </c>
    </row>
    <row r="672" spans="4:9" x14ac:dyDescent="0.25">
      <c r="G672" t="s">
        <v>64</v>
      </c>
      <c r="H672" t="s">
        <v>65</v>
      </c>
    </row>
    <row r="673" spans="5:9" x14ac:dyDescent="0.25">
      <c r="G673">
        <v>2.83</v>
      </c>
      <c r="H673">
        <v>-1.1000000000000001</v>
      </c>
    </row>
    <row r="674" spans="5:9" x14ac:dyDescent="0.25">
      <c r="G674">
        <v>1.45</v>
      </c>
      <c r="H674">
        <v>-0.19</v>
      </c>
    </row>
    <row r="675" spans="5:9" x14ac:dyDescent="0.25">
      <c r="G675">
        <v>1.75</v>
      </c>
      <c r="H675">
        <v>-0.75</v>
      </c>
    </row>
    <row r="676" spans="5:9" x14ac:dyDescent="0.25">
      <c r="G676">
        <v>0.99</v>
      </c>
      <c r="H676">
        <v>-1.2</v>
      </c>
    </row>
    <row r="677" spans="5:9" x14ac:dyDescent="0.25">
      <c r="G677">
        <v>4.7</v>
      </c>
      <c r="H677">
        <v>-1.69</v>
      </c>
    </row>
    <row r="678" spans="5:9" x14ac:dyDescent="0.25">
      <c r="G678">
        <v>5.48</v>
      </c>
      <c r="H678">
        <v>-1.69</v>
      </c>
    </row>
    <row r="679" spans="5:9" x14ac:dyDescent="0.25">
      <c r="G679">
        <v>0.66</v>
      </c>
      <c r="H679">
        <v>-1.55</v>
      </c>
    </row>
    <row r="680" spans="5:9" x14ac:dyDescent="0.25">
      <c r="G680">
        <v>8.32</v>
      </c>
      <c r="H680">
        <v>-2.2200000000000002</v>
      </c>
    </row>
    <row r="681" spans="5:9" x14ac:dyDescent="0.25">
      <c r="G681">
        <v>1.56</v>
      </c>
      <c r="H681">
        <v>-0.77</v>
      </c>
    </row>
    <row r="682" spans="5:9" x14ac:dyDescent="0.25">
      <c r="G682">
        <v>5.63</v>
      </c>
      <c r="H682">
        <v>-3.18</v>
      </c>
    </row>
    <row r="683" spans="5:9" x14ac:dyDescent="0.25">
      <c r="G683">
        <v>5.59</v>
      </c>
      <c r="H683">
        <f>SUM(H673:H682)/10</f>
        <v>-1.4339999999999999</v>
      </c>
      <c r="I683" t="s">
        <v>66</v>
      </c>
    </row>
    <row r="684" spans="5:9" x14ac:dyDescent="0.25">
      <c r="G684">
        <v>0.35</v>
      </c>
    </row>
    <row r="685" spans="5:9" x14ac:dyDescent="0.25">
      <c r="E685" t="s">
        <v>66</v>
      </c>
      <c r="G685">
        <f>SUM(G673:G684)/12</f>
        <v>3.2758333333333343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4" sqref="B24"/>
    </sheetView>
  </sheetViews>
  <sheetFormatPr defaultRowHeight="15" x14ac:dyDescent="0.25"/>
  <cols>
    <col min="3" max="3" width="10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" sqref="B1:C10"/>
    </sheetView>
  </sheetViews>
  <sheetFormatPr defaultRowHeight="15" x14ac:dyDescent="0.25"/>
  <cols>
    <col min="3" max="3" width="10.71093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 Dillon</dc:creator>
  <cp:lastModifiedBy>Robert W Dillon, Ph.D.</cp:lastModifiedBy>
  <cp:lastPrinted>2025-01-01T01:15:47Z</cp:lastPrinted>
  <dcterms:created xsi:type="dcterms:W3CDTF">2015-05-31T19:18:09Z</dcterms:created>
  <dcterms:modified xsi:type="dcterms:W3CDTF">2025-01-01T01:48:16Z</dcterms:modified>
</cp:coreProperties>
</file>